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<sst xmlns="http://schemas.openxmlformats.org/spreadsheetml/2006/main" count="1569" uniqueCount="903">
  <si>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</si>
  <si>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</si>
  <si>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</si>
  <si>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</si>
  <si>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</si>
  <si>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</si>
  <si>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</si>
  <si>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</si>
  <si>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</si>
  <si>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</si>
  <si>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</si>
  <si>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</si>
  <si>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</si>
  <si>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</si>
  <si>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</si>
  <si>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</si>
  <si>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</si>
  <si>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</si>
  <si>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</si>
  <si>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</si>
  <si>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</si>
  <si>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</si>
  <si>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</si>
  <si>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</si>
  <si>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</si>
  <si>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</si>
  <si>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</si>
  <si>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</si>
  <si>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</si>
  <si>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</si>
  <si>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</si>
  <si>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</si>
  <si>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</si>
  <si>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</si>
  <si>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</si>
  <si>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</si>
  <si>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</si>
  <si>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</si>
  <si>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</si>
  <si>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</si>
  <si>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</si>
  <si>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</si>
  <si>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</si>
  <si>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</si>
  <si>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</si>
  <si>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</si>
  <si>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</si>
  <si>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</si>
  <si>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</si>
  <si>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</si>
  <si>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</si>
  <si>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</si>
  <si>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</si>
  <si>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</si>
  <si>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</si>
  <si>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</si>
  <si>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</si>
  <si>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</si>
  <si>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</si>
  <si>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</si>
  <si>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</si>
  <si>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</si>
  <si>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</si>
  <si>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</si>
  <si>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</si>
  <si>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</si>
  <si>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</si>
  <si>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</si>
  <si>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</si>
  <si>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</si>
  <si>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</si>
  <si>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</si>
  <si>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</si>
  <si>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</si>
  <si>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</si>
  <si>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</si>
  <si>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</si>
  <si>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</si>
  <si>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</si>
  <si>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</si>
  <si>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</si>
  <si>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</si>
  <si>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</si>
  <si>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</si>
  <si>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</si>
  <si>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</si>
  <si>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</si>
  <si>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</si>
  <si>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</si>
  <si>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</si>
  <si>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</si>
  <si>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</si>
  <si>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</si>
  <si>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</si>
  <si>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</si>
  <si>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</si>
  <si>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</si>
  <si>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</si>
  <si>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</si>
  <si>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</si>
  <si>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</si>
  <si>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</si>
  <si>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</si>
  <si>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</si>
  <si>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</si>
  <si>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</si>
  <si>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</si>
  <si>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</si>
  <si>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</si>
  <si>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</si>
  <si>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</si>
  <si>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t>二号323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</si>
  <si>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</si>
  <si>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</si>
  <si>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</si>
  <si>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</si>
  <si>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</si>
  <si>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</si>
  <si>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</si>
  <si>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</si>
  <si>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</si>
  <si>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</si>
  <si>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</si>
  <si>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</si>
  <si>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</si>
  <si>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</si>
  <si>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</si>
  <si>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</si>
  <si>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</si>
  <si>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</si>
  <si>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</si>
  <si>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</si>
  <si>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</si>
  <si>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</si>
  <si>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</si>
  <si>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</si>
  <si>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</si>
  <si>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</si>
  <si>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</si>
  <si>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</si>
  <si>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</si>
  <si>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</si>
  <si>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</si>
  <si>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</si>
  <si>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</si>
  <si>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</si>
  <si>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</si>
  <si>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</si>
  <si>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</si>
  <si>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</si>
  <si>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</si>
  <si>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</si>
  <si>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</si>
  <si>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</si>
  <si>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</si>
  <si>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</si>
  <si>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</si>
  <si>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</si>
  <si>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</si>
  <si>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</si>
  <si>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</si>
  <si>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</si>
  <si>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</si>
  <si>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</si>
  <si>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</si>
  <si>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</si>
  <si>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</si>
  <si>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</si>
  <si>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</si>
  <si>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</si>
  <si>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</si>
  <si>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</si>
  <si>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</si>
  <si>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</si>
  <si>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</si>
  <si>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</si>
  <si>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</si>
  <si>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</si>
  <si>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</si>
  <si>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</si>
  <si>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charset val="134"/>
      </rPr>
      <t>电气202</t>
    </r>
    <r>
      <rPr>
        <b/>
        <sz val="10"/>
        <rFont val="宋体"/>
        <charset val="134"/>
      </rPr>
      <t>2</t>
    </r>
  </si>
  <si>
    <t>史伟</t>
  </si>
  <si>
    <t>一号512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</si>
  <si>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</si>
  <si>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14</t>
    </r>
  </si>
  <si>
    <t>四号624</t>
  </si>
  <si>
    <r>
      <rPr>
        <b/>
        <sz val="10"/>
        <rFont val="宋体"/>
        <charset val="134"/>
      </rPr>
      <t>电子202</t>
    </r>
    <r>
      <rPr>
        <b/>
        <sz val="10"/>
        <rFont val="宋体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</si>
  <si>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</si>
  <si>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</si>
  <si>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</si>
  <si>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</si>
  <si>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</si>
  <si>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</si>
  <si>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</si>
  <si>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</si>
  <si>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</si>
  <si>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</si>
  <si>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</si>
  <si>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</si>
  <si>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</si>
  <si>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</si>
  <si>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</si>
  <si>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</si>
  <si>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charset val="134"/>
      </rPr>
      <t>移动2</t>
    </r>
    <r>
      <rPr>
        <b/>
        <sz val="10"/>
        <rFont val="宋体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</si>
  <si>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</si>
  <si>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</si>
  <si>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</si>
  <si>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</si>
  <si>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</si>
  <si>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</si>
  <si>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</si>
  <si>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</si>
  <si>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</si>
  <si>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</si>
  <si>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</si>
  <si>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</si>
  <si>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</si>
  <si>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</si>
  <si>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</si>
  <si>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</si>
  <si>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</si>
  <si>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</si>
  <si>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</si>
  <si>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</si>
  <si>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</si>
  <si>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</si>
  <si>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</si>
  <si>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charset val="134"/>
      </rPr>
      <t>网络2</t>
    </r>
    <r>
      <rPr>
        <b/>
        <sz val="10"/>
        <rFont val="宋体"/>
        <charset val="134"/>
      </rPr>
      <t>031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</si>
  <si>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</si>
  <si>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</si>
  <si>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</si>
  <si>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</si>
  <si>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</si>
  <si>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29</t>
    </r>
  </si>
  <si>
    <t>二号531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</si>
  <si>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</si>
  <si>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</si>
  <si>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</si>
  <si>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</si>
  <si>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</si>
  <si>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</si>
  <si>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</si>
  <si>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</si>
  <si>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</si>
  <si>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031</t>
    </r>
  </si>
  <si>
    <t>四号502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</si>
  <si>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</si>
  <si>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</si>
  <si>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05</t>
    </r>
  </si>
  <si>
    <t>一号425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</si>
  <si>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</si>
  <si>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7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</si>
  <si>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</si>
  <si>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</si>
  <si>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032</t>
    </r>
  </si>
  <si>
    <t>1号423</t>
  </si>
  <si>
    <t>1号425</t>
  </si>
  <si>
    <t>1号426</t>
  </si>
  <si>
    <t>1号427</t>
  </si>
  <si>
    <t>1号428</t>
  </si>
  <si>
    <t>1号435</t>
  </si>
  <si>
    <t>1号436</t>
  </si>
  <si>
    <t>4号502</t>
  </si>
  <si>
    <t>4号503</t>
  </si>
  <si>
    <t>4号625</t>
  </si>
  <si>
    <r>
      <rPr>
        <b/>
        <sz val="10"/>
        <rFont val="宋体"/>
        <charset val="134"/>
      </rPr>
      <t>电子2</t>
    </r>
    <r>
      <rPr>
        <b/>
        <sz val="10"/>
        <rFont val="宋体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</si>
  <si>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</si>
  <si>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</si>
  <si>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</si>
  <si>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</si>
  <si>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</si>
  <si>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</si>
  <si>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charset val="134"/>
      </rPr>
      <t>人工智能2</t>
    </r>
    <r>
      <rPr>
        <b/>
        <sz val="10"/>
        <rFont val="宋体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</si>
  <si>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</si>
  <si>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</si>
  <si>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</si>
  <si>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</si>
  <si>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</si>
  <si>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</si>
  <si>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</si>
  <si>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</si>
  <si>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</si>
  <si>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</si>
  <si>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</si>
  <si>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</si>
  <si>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</si>
  <si>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</si>
  <si>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</si>
  <si>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</si>
  <si>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机电1831</t>
  </si>
  <si>
    <t>袁威</t>
  </si>
  <si>
    <t>一号117</t>
  </si>
  <si>
    <t>一号119</t>
  </si>
  <si>
    <t>一号120</t>
  </si>
  <si>
    <t>一号121</t>
  </si>
  <si>
    <t>一号122</t>
  </si>
  <si>
    <t>一号124</t>
  </si>
  <si>
    <t>一号115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</si>
  <si>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</si>
  <si>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</si>
  <si>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</si>
  <si>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</si>
  <si>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</si>
  <si>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</si>
  <si>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</si>
  <si>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</si>
  <si>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</si>
  <si>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</si>
  <si>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</si>
  <si>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</si>
  <si>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</si>
  <si>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</si>
  <si>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</si>
  <si>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</si>
  <si>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周克媛</t>
  </si>
  <si>
    <t>一号211</t>
  </si>
  <si>
    <t>一号213</t>
  </si>
  <si>
    <t>一号215</t>
  </si>
  <si>
    <t>一号216</t>
  </si>
  <si>
    <t>一号218</t>
  </si>
  <si>
    <t>新能源1831</t>
  </si>
  <si>
    <t>王昫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</si>
  <si>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</si>
  <si>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</si>
  <si>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</si>
  <si>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</si>
  <si>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</si>
  <si>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</si>
  <si>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</si>
  <si>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</si>
  <si>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</si>
  <si>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</si>
  <si>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</si>
  <si>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</si>
  <si>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二号202</t>
  </si>
  <si>
    <t>机器人1831</t>
  </si>
  <si>
    <t>刘丽娜</t>
  </si>
  <si>
    <t>三号203</t>
  </si>
  <si>
    <t>一号118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</si>
  <si>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</si>
  <si>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</si>
  <si>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</si>
  <si>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</si>
  <si>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</si>
  <si>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</si>
  <si>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</si>
  <si>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</si>
  <si>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</si>
  <si>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</si>
  <si>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</si>
  <si>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</si>
  <si>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机械1921</t>
  </si>
  <si>
    <t>刘安安</t>
  </si>
  <si>
    <t>一号521</t>
  </si>
  <si>
    <t>一号523</t>
  </si>
  <si>
    <t>一号525</t>
  </si>
  <si>
    <t>三号402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</si>
  <si>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</si>
  <si>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</si>
  <si>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</si>
  <si>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</si>
  <si>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</si>
  <si>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</si>
  <si>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</si>
  <si>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</si>
  <si>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</si>
  <si>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</si>
  <si>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</si>
  <si>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</si>
  <si>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</si>
  <si>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</si>
  <si>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</si>
  <si>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</si>
  <si>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</si>
  <si>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</si>
  <si>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</si>
  <si>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</si>
  <si>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</si>
  <si>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</si>
  <si>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</si>
  <si>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</si>
  <si>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</si>
  <si>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</si>
  <si>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</si>
  <si>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</si>
  <si>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</si>
  <si>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</si>
  <si>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</si>
  <si>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</si>
  <si>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</si>
  <si>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</si>
  <si>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</si>
  <si>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</si>
  <si>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</si>
  <si>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</si>
  <si>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</si>
  <si>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</si>
  <si>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</si>
  <si>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</si>
  <si>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</si>
  <si>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</si>
  <si>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</si>
  <si>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</si>
  <si>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</si>
  <si>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</si>
  <si>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</si>
  <si>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</si>
  <si>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</si>
  <si>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</si>
  <si>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</si>
  <si>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</si>
  <si>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</si>
  <si>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</si>
  <si>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</si>
  <si>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</si>
  <si>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</si>
  <si>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</si>
  <si>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</si>
  <si>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</si>
  <si>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</si>
  <si>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</si>
  <si>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</si>
  <si>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</si>
  <si>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</si>
  <si>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</si>
  <si>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</si>
  <si>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</si>
  <si>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</si>
  <si>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</si>
  <si>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</si>
  <si>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</si>
  <si>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</si>
  <si>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</si>
  <si>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</si>
  <si>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</si>
  <si>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</si>
  <si>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</si>
  <si>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</si>
  <si>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</si>
  <si>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</si>
  <si>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</si>
  <si>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</si>
  <si>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</si>
  <si>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</si>
  <si>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</si>
  <si>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</si>
  <si>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</si>
  <si>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</si>
  <si>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</si>
  <si>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</si>
  <si>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</si>
  <si>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</si>
  <si>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</si>
  <si>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</si>
  <si>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</si>
  <si>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</si>
  <si>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</si>
  <si>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</si>
  <si>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</si>
  <si>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</si>
  <si>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</si>
  <si>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</si>
  <si>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</si>
  <si>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</si>
  <si>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</si>
  <si>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</si>
  <si>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</si>
  <si>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</si>
  <si>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</si>
  <si>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新能源2031</t>
  </si>
  <si>
    <t>一号411</t>
  </si>
  <si>
    <t>一号414</t>
  </si>
  <si>
    <t>虚拟2031</t>
  </si>
  <si>
    <t>一号407</t>
  </si>
  <si>
    <t>一号409</t>
  </si>
  <si>
    <t>一号412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</si>
  <si>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</si>
  <si>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</si>
  <si>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</si>
  <si>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</si>
  <si>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</si>
  <si>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</si>
  <si>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</si>
  <si>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</si>
  <si>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</si>
  <si>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</si>
  <si>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</si>
  <si>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</si>
  <si>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</si>
  <si>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</si>
  <si>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</si>
  <si>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</si>
  <si>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</si>
  <si>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</si>
  <si>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</si>
  <si>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</si>
  <si>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</si>
  <si>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</si>
  <si>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</si>
  <si>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</si>
  <si>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</si>
  <si>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</si>
  <si>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</si>
  <si>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</si>
  <si>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</si>
  <si>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</si>
  <si>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</si>
  <si>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</si>
  <si>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</si>
  <si>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</si>
  <si>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</si>
  <si>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</si>
  <si>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</si>
  <si>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</si>
  <si>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</si>
  <si>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</si>
  <si>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</si>
  <si>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</si>
  <si>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</si>
  <si>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</si>
  <si>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</si>
  <si>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</si>
  <si>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</si>
  <si>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</si>
  <si>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</si>
  <si>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</si>
  <si>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</si>
  <si>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</si>
  <si>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</si>
  <si>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</si>
  <si>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</si>
  <si>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</si>
  <si>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</si>
  <si>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</si>
  <si>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</si>
  <si>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r>
      <rPr>
        <b/>
        <sz val="10"/>
        <color indexed="8"/>
        <rFont val="宋体"/>
        <charset val="134"/>
      </rPr>
      <t>四号2</t>
    </r>
    <r>
      <rPr>
        <b/>
        <sz val="10"/>
        <color indexed="8"/>
        <rFont val="宋体"/>
        <charset val="134"/>
      </rPr>
      <t>14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</si>
  <si>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</si>
  <si>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</si>
  <si>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</si>
  <si>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</si>
  <si>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</si>
  <si>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</si>
  <si>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</si>
  <si>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</si>
  <si>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</si>
  <si>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</si>
  <si>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</si>
  <si>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</si>
  <si>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</si>
  <si>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</si>
  <si>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</si>
  <si>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</si>
  <si>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</si>
  <si>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</si>
  <si>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</si>
  <si>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</si>
  <si>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</si>
  <si>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</si>
  <si>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</si>
  <si>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</si>
  <si>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</si>
  <si>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</si>
  <si>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</si>
  <si>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</si>
  <si>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</si>
  <si>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</si>
  <si>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</si>
  <si>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</si>
  <si>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</si>
  <si>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</si>
  <si>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</si>
  <si>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</si>
  <si>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</si>
  <si>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</si>
  <si>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</si>
  <si>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</si>
  <si>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</si>
  <si>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</si>
  <si>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</si>
  <si>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</si>
  <si>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</si>
  <si>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</si>
  <si>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</si>
  <si>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</si>
  <si>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</si>
  <si>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</si>
  <si>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</si>
  <si>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</si>
  <si>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</si>
  <si>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</si>
  <si>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</si>
  <si>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</si>
  <si>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</si>
  <si>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</si>
  <si>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</si>
  <si>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</si>
  <si>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</si>
  <si>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</si>
  <si>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</si>
  <si>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</si>
  <si>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</si>
  <si>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</si>
  <si>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</si>
  <si>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</si>
  <si>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</si>
  <si>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</si>
  <si>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</si>
  <si>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</si>
  <si>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</si>
  <si>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</si>
  <si>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</si>
  <si>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</si>
  <si>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</si>
  <si>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</si>
  <si>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</si>
  <si>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</si>
  <si>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</si>
  <si>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</si>
  <si>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</si>
  <si>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</si>
  <si>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</si>
  <si>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</si>
  <si>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</si>
  <si>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</si>
  <si>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</si>
  <si>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</si>
  <si>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</si>
  <si>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</si>
  <si>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</si>
  <si>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</si>
  <si>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</si>
  <si>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</si>
  <si>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</si>
  <si>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</si>
  <si>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</si>
  <si>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</si>
  <si>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</si>
  <si>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</si>
  <si>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</si>
  <si>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</si>
  <si>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</si>
  <si>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</si>
  <si>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</si>
  <si>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</si>
  <si>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</si>
  <si>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</si>
  <si>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</si>
  <si>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</si>
  <si>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</si>
  <si>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</si>
  <si>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</si>
  <si>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</si>
  <si>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</si>
  <si>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</si>
  <si>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</si>
  <si>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</si>
  <si>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</si>
  <si>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</si>
  <si>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</si>
  <si>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</si>
  <si>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</si>
  <si>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</si>
  <si>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</si>
  <si>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</si>
  <si>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</si>
  <si>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</si>
  <si>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</si>
  <si>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</si>
  <si>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</si>
  <si>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</si>
  <si>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</si>
  <si>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</si>
  <si>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</si>
  <si>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</si>
  <si>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</si>
  <si>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</si>
  <si>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</si>
  <si>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</si>
  <si>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</si>
  <si>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</si>
  <si>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</si>
  <si>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</si>
  <si>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</si>
  <si>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</si>
  <si>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</si>
  <si>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</si>
  <si>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</si>
  <si>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</si>
  <si>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</si>
  <si>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</si>
  <si>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</si>
  <si>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</si>
  <si>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</si>
  <si>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</si>
  <si>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</si>
  <si>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</si>
  <si>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</si>
  <si>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</si>
  <si>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</si>
  <si>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</si>
  <si>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</si>
  <si>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</si>
  <si>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</si>
  <si>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</si>
  <si>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</si>
  <si>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</si>
  <si>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</si>
  <si>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</si>
  <si>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</si>
  <si>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</si>
  <si>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</si>
  <si>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</si>
  <si>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</si>
  <si>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</si>
  <si>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</si>
  <si>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</si>
  <si>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</si>
  <si>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</si>
  <si>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</si>
  <si>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</si>
  <si>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</si>
  <si>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</si>
  <si>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</si>
  <si>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</si>
  <si>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</si>
  <si>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</si>
  <si>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</si>
  <si>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</si>
  <si>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</si>
  <si>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</si>
  <si>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</si>
  <si>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</si>
  <si>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</si>
  <si>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</si>
  <si>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</si>
  <si>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</si>
  <si>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</si>
  <si>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</si>
  <si>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</si>
  <si>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</si>
  <si>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</si>
  <si>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</si>
  <si>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</si>
  <si>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</si>
  <si>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</si>
  <si>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</si>
  <si>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</si>
  <si>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</si>
  <si>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</si>
  <si>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</si>
  <si>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</si>
  <si>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</si>
  <si>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</si>
  <si>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</si>
  <si>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</si>
  <si>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</si>
  <si>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</si>
  <si>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</si>
  <si>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</si>
  <si>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</si>
  <si>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</si>
  <si>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</si>
  <si>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</si>
  <si>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</si>
  <si>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</si>
  <si>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</si>
  <si>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</si>
  <si>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</si>
  <si>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</si>
  <si>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</si>
  <si>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</si>
  <si>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</si>
  <si>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</si>
  <si>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</si>
  <si>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</si>
  <si>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</si>
  <si>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</si>
  <si>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</si>
  <si>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</si>
  <si>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</si>
  <si>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</si>
  <si>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</si>
  <si>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</si>
  <si>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</si>
  <si>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</si>
  <si>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</si>
  <si>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</si>
  <si>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</si>
  <si>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</si>
  <si>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</si>
  <si>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</si>
  <si>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</si>
  <si>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</si>
  <si>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</si>
  <si>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</si>
  <si>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</si>
  <si>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</si>
  <si>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</si>
  <si>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</si>
  <si>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</si>
  <si>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</si>
  <si>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</si>
  <si>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</si>
  <si>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</si>
  <si>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</si>
  <si>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</si>
  <si>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</si>
  <si>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</si>
  <si>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</si>
  <si>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</si>
  <si>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</si>
  <si>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</si>
  <si>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</si>
  <si>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</si>
  <si>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</si>
  <si>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</si>
  <si>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</si>
  <si>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</si>
  <si>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</si>
  <si>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</si>
  <si>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</si>
  <si>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电商1932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</si>
  <si>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</si>
  <si>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</si>
  <si>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</si>
  <si>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</si>
  <si>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</si>
  <si>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</si>
  <si>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</si>
  <si>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</si>
  <si>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</si>
  <si>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</si>
  <si>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</si>
  <si>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</si>
  <si>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</si>
  <si>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</si>
  <si>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</si>
  <si>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</si>
  <si>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</si>
  <si>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</si>
  <si>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</si>
  <si>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</si>
  <si>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</si>
  <si>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</si>
  <si>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</si>
  <si>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</si>
  <si>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</si>
  <si>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</si>
  <si>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</si>
  <si>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</si>
  <si>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</si>
  <si>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</si>
  <si>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</si>
  <si>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</si>
  <si>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</si>
  <si>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三号135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</si>
  <si>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</si>
  <si>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</si>
  <si>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</si>
  <si>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</si>
  <si>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</si>
  <si>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</si>
  <si>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</si>
  <si>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</si>
  <si>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</si>
  <si>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</si>
  <si>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</si>
  <si>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</si>
  <si>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</si>
  <si>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</si>
  <si>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</si>
  <si>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</si>
  <si>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</si>
  <si>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</si>
  <si>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</si>
  <si>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</si>
  <si>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</si>
  <si>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</si>
  <si>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</si>
  <si>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</si>
  <si>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</si>
  <si>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</si>
  <si>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</si>
  <si>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</si>
  <si>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</si>
  <si>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</si>
  <si>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</si>
  <si>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</si>
  <si>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</si>
  <si>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</si>
  <si>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</si>
  <si>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</si>
  <si>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</si>
  <si>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</si>
  <si>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</si>
  <si>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</si>
  <si>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</si>
  <si>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</si>
  <si>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三号618</t>
  </si>
  <si>
    <t>三号619</t>
  </si>
  <si>
    <t>电商2021</t>
  </si>
  <si>
    <t>二号236</t>
  </si>
  <si>
    <t>一号426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</si>
</sst>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b/>
      <sz val="10"/>
      <name val="Times New Roman"/>
      <charset val="134"/>
    </font>
    <font>
      <b/>
      <sz val="10"/>
      <color theme="1"/>
      <name val="等线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>
      <protection locked="0"/>
    </xf>
    <xf numFmtId="0" fontId="0" fillId="23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2" fillId="0" borderId="0" applyBorder="0">
      <alignment vertical="center"/>
    </xf>
    <xf numFmtId="0" fontId="0" fillId="0" borderId="0" applyBorder="0">
      <alignment vertical="center"/>
    </xf>
    <xf numFmtId="0" fontId="29" fillId="0" borderId="5" applyNumberFormat="0" applyFill="0" applyAlignment="0" applyProtection="0">
      <alignment vertical="center"/>
    </xf>
    <xf numFmtId="0" fontId="22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28" borderId="8" applyNumberFormat="0" applyAlignment="0" applyProtection="0">
      <alignment vertical="center"/>
    </xf>
    <xf numFmtId="0" fontId="32" fillId="28" borderId="2" applyNumberFormat="0" applyAlignment="0" applyProtection="0">
      <alignment vertical="center"/>
    </xf>
    <xf numFmtId="0" fontId="30" fillId="26" borderId="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36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4" fillId="0" borderId="0">
      <protection locked="0"/>
    </xf>
    <xf numFmtId="0" fontId="0" fillId="0" borderId="0">
      <alignment vertical="center"/>
    </xf>
    <xf numFmtId="0" fontId="22" fillId="0" borderId="0">
      <protection locked="0"/>
    </xf>
  </cellStyleXfs>
  <cellXfs count="90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0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1" fillId="0" borderId="1" xfId="15" applyFont="1" applyBorder="1" applyAlignment="1" applyProtection="1">
      <alignment horizontal="center"/>
    </xf>
    <xf numFmtId="0" fontId="10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1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2" borderId="1" xfId="15" applyFont="1" applyFill="1" applyBorder="1" applyAlignment="1" applyProtection="1">
      <alignment horizontal="center"/>
    </xf>
    <xf numFmtId="0" fontId="3" fillId="2" borderId="1" xfId="58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 wrapText="1"/>
    </xf>
    <xf numFmtId="0" fontId="1" fillId="0" borderId="1" xfId="26" applyFont="1" applyBorder="1" applyAlignment="1">
      <alignment horizontal="center"/>
    </xf>
    <xf numFmtId="0" fontId="1" fillId="0" borderId="1" xfId="26" applyFont="1" applyFill="1" applyBorder="1" applyAlignment="1">
      <alignment horizontal="center"/>
    </xf>
    <xf numFmtId="0" fontId="1" fillId="0" borderId="1" xfId="15" applyFont="1" applyFill="1" applyBorder="1" applyAlignment="1" applyProtection="1">
      <alignment horizontal="center"/>
    </xf>
    <xf numFmtId="0" fontId="1" fillId="2" borderId="1" xfId="48" applyFont="1" applyFill="1" applyBorder="1" applyAlignment="1">
      <alignment horizontal="center"/>
    </xf>
    <xf numFmtId="0" fontId="1" fillId="2" borderId="1" xfId="59" applyFont="1" applyFill="1" applyBorder="1" applyAlignment="1" applyProtection="1">
      <alignment horizontal="center"/>
    </xf>
    <xf numFmtId="0" fontId="7" fillId="0" borderId="1" xfId="48" applyFont="1" applyBorder="1" applyAlignment="1">
      <alignment horizontal="center"/>
    </xf>
    <xf numFmtId="0" fontId="7" fillId="0" borderId="1" xfId="59" applyFont="1" applyBorder="1" applyAlignment="1" applyProtection="1">
      <alignment horizontal="center"/>
    </xf>
    <xf numFmtId="0" fontId="1" fillId="0" borderId="1" xfId="23" applyFont="1" applyBorder="1" applyAlignment="1">
      <alignment horizontal="center"/>
    </xf>
    <xf numFmtId="0" fontId="1" fillId="0" borderId="1" xfId="24" applyFont="1" applyBorder="1" applyAlignment="1">
      <alignment horizontal="center"/>
    </xf>
    <xf numFmtId="0" fontId="7" fillId="0" borderId="1" xfId="24" applyFont="1" applyBorder="1" applyAlignment="1">
      <alignment horizontal="center"/>
    </xf>
    <xf numFmtId="0" fontId="1" fillId="2" borderId="1" xfId="23" applyFont="1" applyFill="1" applyBorder="1" applyAlignment="1">
      <alignment horizontal="center"/>
    </xf>
    <xf numFmtId="0" fontId="1" fillId="0" borderId="1" xfId="54" applyFont="1" applyBorder="1" applyAlignment="1">
      <alignment horizontal="center"/>
    </xf>
    <xf numFmtId="0" fontId="8" fillId="0" borderId="1" xfId="58" applyFont="1" applyBorder="1" applyAlignment="1">
      <alignment horizontal="center" vertical="center"/>
    </xf>
    <xf numFmtId="0" fontId="8" fillId="0" borderId="1" xfId="58" applyFont="1" applyBorder="1">
      <alignment vertical="center"/>
    </xf>
    <xf numFmtId="0" fontId="8" fillId="0" borderId="1" xfId="58" applyFont="1" applyFill="1" applyBorder="1" applyAlignment="1">
      <alignment horizontal="center" vertical="center"/>
    </xf>
    <xf numFmtId="0" fontId="1" fillId="2" borderId="1" xfId="57" applyFont="1" applyFill="1" applyBorder="1" applyAlignment="1" applyProtection="1">
      <alignment horizontal="center"/>
    </xf>
    <xf numFmtId="0" fontId="1" fillId="0" borderId="1" xfId="57" applyFont="1" applyBorder="1" applyAlignment="1" applyProtection="1">
      <alignment horizontal="center"/>
    </xf>
    <xf numFmtId="0" fontId="3" fillId="2" borderId="1" xfId="59" applyFont="1" applyFill="1" applyBorder="1" applyAlignment="1" applyProtection="1">
      <alignment horizontal="center"/>
    </xf>
    <xf numFmtId="0" fontId="1" fillId="2" borderId="1" xfId="54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/>
    <xf numFmtId="0" fontId="13" fillId="2" borderId="1" xfId="0" applyFont="1" applyFill="1" applyBorder="1" applyAlignment="1"/>
    <xf numFmtId="0" fontId="13" fillId="3" borderId="1" xfId="0" applyFont="1" applyFill="1" applyBorder="1" applyAlignment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6 6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6 3" xfId="23"/>
    <cellStyle name="常规 9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 7 4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4" xfId="58"/>
    <cellStyle name="常规 7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5"/>
  <sheetViews>
    <sheetView tabSelected="1" topLeftCell="A349" workbookViewId="0">
      <selection activeCell="G370" sqref="G370"/>
    </sheetView>
  </sheetViews>
  <sheetFormatPr defaultColWidth="9" defaultRowHeight="14.25"/>
  <cols>
    <col min="7" max="7" width="12.625"/>
  </cols>
  <sheetData>
    <row r="1" s="1" customFormat="1" ht="22.5" spans="1:6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="1" customFormat="1" ht="12.75" spans="1:64">
      <c r="A2" s="13" t="s">
        <v>1</v>
      </c>
      <c r="B2" s="14" t="s">
        <v>2</v>
      </c>
      <c r="C2" s="14">
        <f>A4+B4+C4+D4</f>
        <v>10</v>
      </c>
      <c r="D2" s="14" t="s">
        <v>3</v>
      </c>
      <c r="E2" s="14" t="s">
        <v>4</v>
      </c>
      <c r="F2" s="14" t="s">
        <v>5</v>
      </c>
      <c r="G2" s="15">
        <f>(A4*A5+B4*B5+C4*C5+D4*D5+E4*E5+F4*F5+G4*G5)/C2</f>
        <v>82.6</v>
      </c>
      <c r="H2" s="14"/>
      <c r="I2" s="14"/>
      <c r="J2" s="14"/>
      <c r="K2" s="14"/>
      <c r="L2" s="14"/>
      <c r="M2" s="25"/>
      <c r="N2" s="14"/>
      <c r="O2" s="14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="2" customFormat="1" ht="12.75" spans="1:64">
      <c r="A3" s="14" t="s">
        <v>6</v>
      </c>
      <c r="B3" s="14" t="s">
        <v>7</v>
      </c>
      <c r="C3" s="14" t="s">
        <v>8</v>
      </c>
      <c r="D3" s="14"/>
      <c r="E3" s="14"/>
      <c r="F3" s="14"/>
      <c r="G3" s="14"/>
      <c r="H3" s="14"/>
      <c r="I3" s="14"/>
      <c r="J3" s="14"/>
      <c r="K3" s="14"/>
      <c r="L3" s="14"/>
      <c r="M3" s="25"/>
      <c r="N3" s="19"/>
      <c r="O3" s="1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="2" customFormat="1" ht="12.75" spans="1:64">
      <c r="A4" s="14">
        <v>2</v>
      </c>
      <c r="B4" s="14">
        <v>6</v>
      </c>
      <c r="C4" s="16">
        <v>2</v>
      </c>
      <c r="D4" s="14"/>
      <c r="E4" s="14"/>
      <c r="F4" s="14"/>
      <c r="G4" s="14"/>
      <c r="H4" s="14"/>
      <c r="I4" s="14"/>
      <c r="J4" s="16"/>
      <c r="K4" s="16"/>
      <c r="L4" s="16"/>
      <c r="M4" s="21"/>
      <c r="N4" s="19"/>
      <c r="O4" s="19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="3" customFormat="1" ht="12" spans="1:64">
      <c r="A5" s="17">
        <v>90</v>
      </c>
      <c r="B5" s="17">
        <v>82</v>
      </c>
      <c r="C5" s="17">
        <v>77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="1" customFormat="1" ht="12.75" spans="1:64">
      <c r="A6" s="13" t="s">
        <v>9</v>
      </c>
      <c r="B6" s="14" t="s">
        <v>2</v>
      </c>
      <c r="C6" s="14">
        <f>A8+B8+C8+D8+E8+F8</f>
        <v>17</v>
      </c>
      <c r="D6" s="14" t="s">
        <v>3</v>
      </c>
      <c r="E6" s="14" t="s">
        <v>4</v>
      </c>
      <c r="F6" s="14" t="s">
        <v>5</v>
      </c>
      <c r="G6" s="15">
        <f>(A8*A9+B8*B9+C8*C9+D8*D9+E8*E9+F8*F9+G8*G9)/C6</f>
        <v>82.3529411764706</v>
      </c>
      <c r="H6" s="14"/>
      <c r="I6" s="14"/>
      <c r="J6" s="14"/>
      <c r="K6" s="25"/>
      <c r="L6" s="14"/>
      <c r="M6" s="14"/>
      <c r="N6" s="14"/>
      <c r="O6" s="1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="2" customFormat="1" ht="12" spans="1:64">
      <c r="A7" s="14" t="s">
        <v>6</v>
      </c>
      <c r="B7" s="14" t="s">
        <v>10</v>
      </c>
      <c r="C7" s="14" t="s">
        <v>8</v>
      </c>
      <c r="D7" s="14" t="s">
        <v>11</v>
      </c>
      <c r="E7" s="14" t="s">
        <v>12</v>
      </c>
      <c r="F7" s="18"/>
      <c r="G7" s="14"/>
      <c r="H7" s="19"/>
      <c r="I7" s="19"/>
      <c r="J7" s="19"/>
      <c r="K7" s="19"/>
      <c r="L7" s="19"/>
      <c r="M7" s="19"/>
      <c r="N7" s="19"/>
      <c r="O7" s="1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="2" customFormat="1" ht="12" spans="1:64">
      <c r="A8" s="14">
        <v>3</v>
      </c>
      <c r="B8" s="14">
        <v>2</v>
      </c>
      <c r="C8" s="14">
        <v>4</v>
      </c>
      <c r="D8" s="14">
        <v>3</v>
      </c>
      <c r="E8" s="14">
        <v>5</v>
      </c>
      <c r="F8" s="16"/>
      <c r="G8" s="16"/>
      <c r="H8" s="14"/>
      <c r="I8" s="14"/>
      <c r="J8" s="16"/>
      <c r="K8" s="16"/>
      <c r="L8" s="16"/>
      <c r="M8" s="19"/>
      <c r="N8" s="19"/>
      <c r="O8" s="19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="3" customFormat="1" ht="12" spans="1:64">
      <c r="A9" s="17">
        <v>90</v>
      </c>
      <c r="B9" s="17">
        <v>85</v>
      </c>
      <c r="C9" s="17">
        <v>77</v>
      </c>
      <c r="D9" s="17">
        <v>79</v>
      </c>
      <c r="E9" s="17">
        <v>83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="1" customFormat="1" ht="12" spans="1:64">
      <c r="A10" s="13" t="s">
        <v>13</v>
      </c>
      <c r="B10" s="14" t="s">
        <v>2</v>
      </c>
      <c r="C10" s="14">
        <v>16</v>
      </c>
      <c r="D10" s="14" t="s">
        <v>3</v>
      </c>
      <c r="E10" s="14" t="s">
        <v>14</v>
      </c>
      <c r="F10" s="14" t="s">
        <v>5</v>
      </c>
      <c r="G10" s="15">
        <f>(A12*A13+B12*B13+C12*C13+D12*D13+E12*E13+F12*F13+G12*G13)/C10</f>
        <v>75.1875</v>
      </c>
      <c r="H10" s="14"/>
      <c r="I10" s="14"/>
      <c r="J10" s="14"/>
      <c r="K10" s="14"/>
      <c r="L10" s="14"/>
      <c r="M10" s="14"/>
      <c r="N10" s="14"/>
      <c r="O10" s="14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="1" customFormat="1" ht="12" spans="1:64">
      <c r="A11" s="19" t="s">
        <v>15</v>
      </c>
      <c r="B11" s="19" t="s">
        <v>16</v>
      </c>
      <c r="C11" s="19" t="s">
        <v>17</v>
      </c>
      <c r="D11" s="19"/>
      <c r="E11" s="14"/>
      <c r="F11" s="14"/>
      <c r="G11" s="14"/>
      <c r="H11" s="14"/>
      <c r="I11" s="14"/>
      <c r="J11" s="14"/>
      <c r="K11" s="19"/>
      <c r="L11" s="19"/>
      <c r="M11" s="19"/>
      <c r="N11" s="19"/>
      <c r="O11" s="19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="1" customFormat="1" ht="12.75" spans="1:64">
      <c r="A12" s="14">
        <v>6</v>
      </c>
      <c r="B12" s="14">
        <v>5</v>
      </c>
      <c r="C12" s="14">
        <v>5</v>
      </c>
      <c r="D12" s="14"/>
      <c r="E12" s="14"/>
      <c r="F12" s="14"/>
      <c r="G12" s="14"/>
      <c r="H12" s="14"/>
      <c r="I12" s="14"/>
      <c r="J12" s="16"/>
      <c r="K12" s="16"/>
      <c r="L12" s="16"/>
      <c r="M12" s="21"/>
      <c r="N12" s="19"/>
      <c r="O12" s="19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="3" customFormat="1" ht="12" spans="1:64">
      <c r="A13" s="17">
        <v>63</v>
      </c>
      <c r="B13" s="17">
        <v>84</v>
      </c>
      <c r="C13" s="17">
        <v>81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="1" customFormat="1" ht="12.75" spans="1:64">
      <c r="A14" s="13" t="s">
        <v>18</v>
      </c>
      <c r="B14" s="14" t="s">
        <v>2</v>
      </c>
      <c r="C14" s="20">
        <v>34</v>
      </c>
      <c r="D14" s="14" t="s">
        <v>3</v>
      </c>
      <c r="E14" s="14" t="s">
        <v>19</v>
      </c>
      <c r="F14" s="14" t="s">
        <v>5</v>
      </c>
      <c r="G14" s="15">
        <f>(A16*A17+B16*B17+C16*C17+D16*D17+E16*E17+F16*F17+G16*G17+H16*H17)/C14</f>
        <v>80.2941176470588</v>
      </c>
      <c r="H14" s="14"/>
      <c r="I14" s="14"/>
      <c r="J14" s="14"/>
      <c r="K14" s="14"/>
      <c r="L14" s="14"/>
      <c r="M14" s="25"/>
      <c r="N14" s="14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="1" customFormat="1" ht="12" spans="1:64">
      <c r="A15" s="14" t="s">
        <v>20</v>
      </c>
      <c r="B15" s="14" t="s">
        <v>21</v>
      </c>
      <c r="C15" s="14" t="s">
        <v>22</v>
      </c>
      <c r="D15" s="14" t="s">
        <v>23</v>
      </c>
      <c r="E15" s="14" t="s">
        <v>24</v>
      </c>
      <c r="F15" s="14" t="s">
        <v>25</v>
      </c>
      <c r="G15" s="14"/>
      <c r="H15" s="14"/>
      <c r="I15" s="14"/>
      <c r="J15" s="14"/>
      <c r="K15" s="14"/>
      <c r="L15" s="14"/>
      <c r="M15" s="14"/>
      <c r="N15" s="14"/>
      <c r="O15" s="14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="1" customFormat="1" ht="12.75" spans="1:64">
      <c r="A16" s="14">
        <v>6</v>
      </c>
      <c r="B16" s="14">
        <v>6</v>
      </c>
      <c r="C16" s="14">
        <v>6</v>
      </c>
      <c r="D16" s="14">
        <v>6</v>
      </c>
      <c r="E16" s="14">
        <v>6</v>
      </c>
      <c r="F16" s="14">
        <v>4</v>
      </c>
      <c r="G16" s="14"/>
      <c r="H16" s="14"/>
      <c r="I16" s="14"/>
      <c r="J16" s="14"/>
      <c r="K16" s="14"/>
      <c r="L16" s="14"/>
      <c r="M16" s="25"/>
      <c r="N16" s="14"/>
      <c r="O16" s="14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="1" customFormat="1" ht="12.75" spans="1:64">
      <c r="A17" s="17">
        <v>86</v>
      </c>
      <c r="B17" s="17">
        <v>74</v>
      </c>
      <c r="C17" s="17">
        <v>86</v>
      </c>
      <c r="D17" s="17">
        <v>85</v>
      </c>
      <c r="E17" s="17">
        <v>66</v>
      </c>
      <c r="F17" s="17">
        <v>87</v>
      </c>
      <c r="G17" s="17"/>
      <c r="H17" s="17"/>
      <c r="I17" s="17"/>
      <c r="J17" s="17"/>
      <c r="K17" s="17"/>
      <c r="L17" s="17"/>
      <c r="M17" s="22"/>
      <c r="N17" s="17"/>
      <c r="O17" s="17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="3" customFormat="1" ht="12.75" spans="1:64">
      <c r="A18" s="13" t="s">
        <v>26</v>
      </c>
      <c r="B18" s="14" t="s">
        <v>27</v>
      </c>
      <c r="C18" s="14">
        <v>33</v>
      </c>
      <c r="D18" s="14" t="s">
        <v>3</v>
      </c>
      <c r="E18" s="14" t="s">
        <v>28</v>
      </c>
      <c r="F18" s="14" t="s">
        <v>5</v>
      </c>
      <c r="G18" s="15">
        <f>(A20*A21+B20*B21+C20*C21+D20*D21+E20*E21+F20*F21+G20*G21+H20*H21)/C18</f>
        <v>86.1515151515152</v>
      </c>
      <c r="H18" s="14"/>
      <c r="I18" s="14"/>
      <c r="J18" s="14"/>
      <c r="K18" s="14"/>
      <c r="L18" s="14"/>
      <c r="M18" s="25"/>
      <c r="N18" s="14"/>
      <c r="O18" s="14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="1" customFormat="1" ht="12.75" spans="1:64">
      <c r="A19" s="14" t="s">
        <v>29</v>
      </c>
      <c r="B19" s="14" t="s">
        <v>30</v>
      </c>
      <c r="C19" s="14" t="s">
        <v>31</v>
      </c>
      <c r="D19" s="14" t="s">
        <v>32</v>
      </c>
      <c r="E19" s="14" t="s">
        <v>33</v>
      </c>
      <c r="F19" s="14" t="s">
        <v>34</v>
      </c>
      <c r="G19" s="14" t="s">
        <v>35</v>
      </c>
      <c r="H19" s="14"/>
      <c r="I19" s="14"/>
      <c r="J19" s="14"/>
      <c r="K19" s="14"/>
      <c r="L19" s="14"/>
      <c r="M19" s="25"/>
      <c r="N19" s="14"/>
      <c r="O19" s="14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="1" customFormat="1" ht="12.75" spans="1:64">
      <c r="A20" s="14">
        <v>6</v>
      </c>
      <c r="B20" s="14">
        <v>6</v>
      </c>
      <c r="C20" s="14">
        <v>4</v>
      </c>
      <c r="D20" s="14">
        <v>5</v>
      </c>
      <c r="E20" s="14">
        <v>5</v>
      </c>
      <c r="F20" s="14">
        <v>5</v>
      </c>
      <c r="G20" s="14">
        <v>2</v>
      </c>
      <c r="H20" s="14"/>
      <c r="I20" s="14"/>
      <c r="J20" s="14"/>
      <c r="K20" s="14"/>
      <c r="L20" s="14"/>
      <c r="M20" s="25"/>
      <c r="N20" s="14"/>
      <c r="O20" s="14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="1" customFormat="1" ht="12" spans="1:64">
      <c r="A21" s="17">
        <v>84</v>
      </c>
      <c r="B21" s="17">
        <v>74</v>
      </c>
      <c r="C21" s="17">
        <v>85</v>
      </c>
      <c r="D21" s="17">
        <v>93</v>
      </c>
      <c r="E21" s="17">
        <v>92</v>
      </c>
      <c r="F21" s="17">
        <v>90</v>
      </c>
      <c r="G21" s="17">
        <v>90</v>
      </c>
      <c r="H21" s="17"/>
      <c r="I21" s="17"/>
      <c r="J21" s="17"/>
      <c r="K21" s="17"/>
      <c r="L21" s="17"/>
      <c r="M21" s="17"/>
      <c r="N21" s="17"/>
      <c r="O21" s="17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="3" customFormat="1" ht="12.75" spans="1:64">
      <c r="A22" s="13" t="s">
        <v>36</v>
      </c>
      <c r="B22" s="14" t="s">
        <v>27</v>
      </c>
      <c r="C22" s="14">
        <f>A24+B24+C24+D24+E24+F24</f>
        <v>26</v>
      </c>
      <c r="D22" s="14" t="s">
        <v>3</v>
      </c>
      <c r="E22" s="14" t="s">
        <v>37</v>
      </c>
      <c r="F22" s="14" t="s">
        <v>5</v>
      </c>
      <c r="G22" s="15">
        <f>(A24*A25+B24*B25+C24*C25+D24*D25+E24*E25+F24*F25+G24*G25+H24*H25)/C22</f>
        <v>84.3461538461538</v>
      </c>
      <c r="H22" s="14"/>
      <c r="I22" s="14"/>
      <c r="J22" s="14"/>
      <c r="K22" s="14"/>
      <c r="L22" s="14"/>
      <c r="M22" s="25"/>
      <c r="N22" s="14"/>
      <c r="O22" s="14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="1" customFormat="1" ht="12" spans="1:64">
      <c r="A23" s="14" t="s">
        <v>38</v>
      </c>
      <c r="B23" s="14" t="s">
        <v>39</v>
      </c>
      <c r="C23" s="14" t="s">
        <v>40</v>
      </c>
      <c r="D23" s="14" t="s">
        <v>41</v>
      </c>
      <c r="E23" s="14" t="s">
        <v>42</v>
      </c>
      <c r="F23" s="14" t="s">
        <v>43</v>
      </c>
      <c r="G23" s="14"/>
      <c r="H23" s="14"/>
      <c r="I23" s="14"/>
      <c r="J23" s="14"/>
      <c r="K23" s="14"/>
      <c r="L23" s="14"/>
      <c r="M23" s="14"/>
      <c r="N23" s="14"/>
      <c r="O23" s="14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="1" customFormat="1" ht="12.75" spans="1:64">
      <c r="A24" s="14">
        <v>5</v>
      </c>
      <c r="B24" s="14">
        <v>6</v>
      </c>
      <c r="C24" s="14">
        <v>2</v>
      </c>
      <c r="D24" s="14">
        <v>6</v>
      </c>
      <c r="E24" s="14">
        <v>2</v>
      </c>
      <c r="F24" s="14">
        <v>5</v>
      </c>
      <c r="G24" s="14"/>
      <c r="H24" s="14"/>
      <c r="I24" s="14"/>
      <c r="J24" s="14"/>
      <c r="K24" s="14"/>
      <c r="L24" s="14"/>
      <c r="M24" s="25"/>
      <c r="N24" s="14"/>
      <c r="O24" s="14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="1" customFormat="1" ht="12" spans="1:64">
      <c r="A25" s="17">
        <v>74</v>
      </c>
      <c r="B25" s="17">
        <v>84</v>
      </c>
      <c r="C25" s="17">
        <v>82</v>
      </c>
      <c r="D25" s="17">
        <v>90</v>
      </c>
      <c r="E25" s="17">
        <v>90</v>
      </c>
      <c r="F25" s="17">
        <v>87</v>
      </c>
      <c r="G25" s="17"/>
      <c r="H25" s="17"/>
      <c r="I25" s="17"/>
      <c r="J25" s="17"/>
      <c r="K25" s="17"/>
      <c r="L25" s="17"/>
      <c r="M25" s="17"/>
      <c r="N25" s="17"/>
      <c r="O25" s="17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="3" customFormat="1" ht="12" spans="1:64">
      <c r="A26" s="13" t="s">
        <v>44</v>
      </c>
      <c r="B26" s="14" t="s">
        <v>27</v>
      </c>
      <c r="C26" s="14">
        <v>23</v>
      </c>
      <c r="D26" s="14" t="s">
        <v>3</v>
      </c>
      <c r="E26" s="14" t="s">
        <v>45</v>
      </c>
      <c r="F26" s="14" t="s">
        <v>5</v>
      </c>
      <c r="G26" s="15">
        <f>(A28*A29+B28*B29+C28*C29+D28*D29+E28*E29+F28*F29+G28*G29+H28*H29)/C26</f>
        <v>85.1304347826087</v>
      </c>
      <c r="H26" s="14"/>
      <c r="I26" s="14"/>
      <c r="J26" s="14"/>
      <c r="K26" s="14"/>
      <c r="L26" s="14"/>
      <c r="M26" s="14"/>
      <c r="N26" s="14"/>
      <c r="O26" s="14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="1" customFormat="1" ht="12" spans="1:64">
      <c r="A27" s="14" t="s">
        <v>46</v>
      </c>
      <c r="B27" s="14" t="s">
        <v>47</v>
      </c>
      <c r="C27" s="14" t="s">
        <v>48</v>
      </c>
      <c r="D27" s="14" t="s">
        <v>49</v>
      </c>
      <c r="E27" s="14" t="s">
        <v>50</v>
      </c>
      <c r="F27" s="14" t="s">
        <v>51</v>
      </c>
      <c r="G27" s="14"/>
      <c r="H27" s="14"/>
      <c r="I27" s="14"/>
      <c r="J27" s="14"/>
      <c r="K27" s="14"/>
      <c r="L27" s="14"/>
      <c r="M27" s="14"/>
      <c r="N27" s="14"/>
      <c r="O27" s="14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="1" customFormat="1" ht="9.95" customHeight="1" spans="1:64">
      <c r="A28" s="14">
        <v>6</v>
      </c>
      <c r="B28" s="14">
        <v>5</v>
      </c>
      <c r="C28" s="14">
        <v>2</v>
      </c>
      <c r="D28" s="14">
        <v>2</v>
      </c>
      <c r="E28" s="14">
        <v>4</v>
      </c>
      <c r="F28" s="14">
        <v>4</v>
      </c>
      <c r="G28" s="14"/>
      <c r="H28" s="14"/>
      <c r="I28" s="14"/>
      <c r="J28" s="14"/>
      <c r="K28" s="14"/>
      <c r="L28" s="14"/>
      <c r="M28" s="14"/>
      <c r="N28" s="14"/>
      <c r="O28" s="14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="1" customFormat="1" ht="12" spans="1:64">
      <c r="A29" s="17">
        <v>77</v>
      </c>
      <c r="B29" s="17">
        <v>86</v>
      </c>
      <c r="C29" s="17">
        <v>85</v>
      </c>
      <c r="D29" s="17">
        <v>88</v>
      </c>
      <c r="E29" s="17">
        <v>90</v>
      </c>
      <c r="F29" s="17">
        <v>90</v>
      </c>
      <c r="G29" s="17"/>
      <c r="H29" s="17"/>
      <c r="I29" s="17"/>
      <c r="J29" s="17"/>
      <c r="K29" s="17"/>
      <c r="L29" s="17"/>
      <c r="M29" s="17"/>
      <c r="N29" s="17"/>
      <c r="O29" s="17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="3" customFormat="1" ht="12" spans="1:64">
      <c r="A30" s="13" t="s">
        <v>52</v>
      </c>
      <c r="B30" s="14" t="s">
        <v>27</v>
      </c>
      <c r="C30" s="14">
        <v>25</v>
      </c>
      <c r="D30" s="14" t="s">
        <v>3</v>
      </c>
      <c r="E30" s="14" t="s">
        <v>14</v>
      </c>
      <c r="F30" s="14" t="s">
        <v>5</v>
      </c>
      <c r="G30" s="15">
        <f>(A32*A33+B32*B33+C32*C33+D32*D33+E32*E33+F32*F33+G32*G33+H32*H33)/C30</f>
        <v>86.96</v>
      </c>
      <c r="H30" s="14"/>
      <c r="I30" s="14"/>
      <c r="J30" s="14"/>
      <c r="K30" s="14"/>
      <c r="L30" s="14"/>
      <c r="M30" s="14"/>
      <c r="N30" s="14"/>
      <c r="O30" s="14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="1" customFormat="1" ht="12" spans="1:64">
      <c r="A31" s="18" t="s">
        <v>53</v>
      </c>
      <c r="B31" s="18" t="s">
        <v>54</v>
      </c>
      <c r="C31" s="18" t="s">
        <v>55</v>
      </c>
      <c r="D31" s="18" t="s">
        <v>40</v>
      </c>
      <c r="E31" s="18" t="s">
        <v>49</v>
      </c>
      <c r="F31" s="14" t="s">
        <v>56</v>
      </c>
      <c r="G31" s="14"/>
      <c r="H31" s="14"/>
      <c r="I31" s="14"/>
      <c r="J31" s="14"/>
      <c r="K31" s="14"/>
      <c r="L31" s="14"/>
      <c r="M31" s="14"/>
      <c r="N31" s="14"/>
      <c r="O31" s="14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="1" customFormat="1" ht="12" spans="1:64">
      <c r="A32" s="18">
        <v>6</v>
      </c>
      <c r="B32" s="18">
        <v>5</v>
      </c>
      <c r="C32" s="18">
        <v>5</v>
      </c>
      <c r="D32" s="18">
        <v>1</v>
      </c>
      <c r="E32" s="18">
        <v>4</v>
      </c>
      <c r="F32" s="14">
        <v>4</v>
      </c>
      <c r="G32" s="14"/>
      <c r="H32" s="14"/>
      <c r="I32" s="14"/>
      <c r="J32" s="14"/>
      <c r="K32" s="14"/>
      <c r="L32" s="14"/>
      <c r="M32" s="14"/>
      <c r="N32" s="14"/>
      <c r="O32" s="14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="1" customFormat="1" ht="12" spans="1:64">
      <c r="A33" s="17">
        <v>83</v>
      </c>
      <c r="B33" s="17">
        <v>81</v>
      </c>
      <c r="C33" s="17">
        <v>89</v>
      </c>
      <c r="D33" s="17">
        <v>82</v>
      </c>
      <c r="E33" s="17">
        <v>88</v>
      </c>
      <c r="F33" s="17">
        <v>98</v>
      </c>
      <c r="G33" s="17"/>
      <c r="H33" s="17"/>
      <c r="I33" s="17"/>
      <c r="J33" s="17"/>
      <c r="K33" s="17"/>
      <c r="L33" s="17"/>
      <c r="M33" s="17"/>
      <c r="N33" s="17"/>
      <c r="O33" s="17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="3" customFormat="1" ht="12" spans="1:64">
      <c r="A34" s="13" t="s">
        <v>57</v>
      </c>
      <c r="B34" s="14" t="s">
        <v>2</v>
      </c>
      <c r="C34" s="18">
        <v>32</v>
      </c>
      <c r="D34" s="14" t="s">
        <v>3</v>
      </c>
      <c r="E34" s="14" t="s">
        <v>58</v>
      </c>
      <c r="F34" s="14" t="s">
        <v>5</v>
      </c>
      <c r="G34" s="15">
        <f>(A36*A37+B36*B37+C36*C37+D36*D37+E36*E37+F36*F37+G36*G37+H36*H37)/C34</f>
        <v>86.84375</v>
      </c>
      <c r="H34" s="14"/>
      <c r="I34" s="14"/>
      <c r="J34" s="14"/>
      <c r="K34" s="14"/>
      <c r="L34" s="14"/>
      <c r="M34" s="14"/>
      <c r="N34" s="14"/>
      <c r="O34" s="14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="1" customFormat="1" ht="12.75" spans="1:64">
      <c r="A35" s="14" t="s">
        <v>59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64</v>
      </c>
      <c r="G35" s="14" t="s">
        <v>65</v>
      </c>
      <c r="H35" s="14"/>
      <c r="I35" s="14"/>
      <c r="J35" s="14"/>
      <c r="K35" s="14"/>
      <c r="L35" s="14"/>
      <c r="M35" s="25"/>
      <c r="N35" s="14"/>
      <c r="O35" s="14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="1" customFormat="1" ht="12.75" spans="1:64">
      <c r="A36" s="14">
        <v>5</v>
      </c>
      <c r="B36" s="14">
        <v>6</v>
      </c>
      <c r="C36" s="14">
        <v>6</v>
      </c>
      <c r="D36" s="14">
        <v>4</v>
      </c>
      <c r="E36" s="14">
        <v>5</v>
      </c>
      <c r="F36" s="14">
        <v>1</v>
      </c>
      <c r="G36" s="14">
        <v>5</v>
      </c>
      <c r="H36" s="14"/>
      <c r="I36" s="14"/>
      <c r="J36" s="14"/>
      <c r="K36" s="14"/>
      <c r="L36" s="14"/>
      <c r="M36" s="25"/>
      <c r="N36" s="14"/>
      <c r="O36" s="14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="1" customFormat="1" ht="12" spans="1:64">
      <c r="A37" s="17">
        <v>90</v>
      </c>
      <c r="B37" s="17">
        <v>92</v>
      </c>
      <c r="C37" s="17">
        <v>76</v>
      </c>
      <c r="D37" s="17">
        <v>79</v>
      </c>
      <c r="E37" s="17">
        <v>93</v>
      </c>
      <c r="F37" s="17">
        <v>95</v>
      </c>
      <c r="G37" s="17">
        <v>89</v>
      </c>
      <c r="H37" s="17"/>
      <c r="I37" s="17"/>
      <c r="J37" s="17"/>
      <c r="K37" s="17"/>
      <c r="L37" s="17"/>
      <c r="M37" s="17"/>
      <c r="N37" s="17"/>
      <c r="O37" s="1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="3" customFormat="1" ht="12" spans="1:64">
      <c r="A38" s="13" t="s">
        <v>66</v>
      </c>
      <c r="B38" s="14" t="s">
        <v>2</v>
      </c>
      <c r="C38" s="14">
        <v>30</v>
      </c>
      <c r="D38" s="16" t="s">
        <v>3</v>
      </c>
      <c r="E38" s="14" t="s">
        <v>67</v>
      </c>
      <c r="F38" s="16" t="s">
        <v>5</v>
      </c>
      <c r="G38" s="15">
        <f>(A40*A41+B40*B41+C40*C41+D40*D41+E40*E41+F40*F41+G40*G41+H40*H41)/C38</f>
        <v>83.2</v>
      </c>
      <c r="H38" s="14"/>
      <c r="I38" s="14"/>
      <c r="J38" s="14"/>
      <c r="K38" s="14"/>
      <c r="L38" s="14"/>
      <c r="M38" s="14"/>
      <c r="N38" s="14"/>
      <c r="O38" s="14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="1" customFormat="1" ht="12" spans="1:64">
      <c r="A39" s="14" t="s">
        <v>68</v>
      </c>
      <c r="B39" s="14" t="s">
        <v>69</v>
      </c>
      <c r="C39" s="14" t="s">
        <v>70</v>
      </c>
      <c r="D39" s="14" t="s">
        <v>71</v>
      </c>
      <c r="E39" s="14" t="s">
        <v>72</v>
      </c>
      <c r="F39" s="14" t="s">
        <v>35</v>
      </c>
      <c r="G39" s="14"/>
      <c r="H39" s="14"/>
      <c r="I39" s="14"/>
      <c r="J39" s="14"/>
      <c r="K39" s="14"/>
      <c r="L39" s="14"/>
      <c r="M39" s="14"/>
      <c r="N39" s="14"/>
      <c r="O39" s="14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="2" customFormat="1" ht="12" spans="1:64">
      <c r="A40" s="14">
        <v>4</v>
      </c>
      <c r="B40" s="14">
        <v>6</v>
      </c>
      <c r="C40" s="14">
        <v>6</v>
      </c>
      <c r="D40" s="14">
        <v>6</v>
      </c>
      <c r="E40" s="14">
        <v>6</v>
      </c>
      <c r="F40" s="14">
        <v>2</v>
      </c>
      <c r="G40" s="14"/>
      <c r="H40" s="14"/>
      <c r="I40" s="14"/>
      <c r="J40" s="14"/>
      <c r="K40" s="14"/>
      <c r="L40" s="14"/>
      <c r="M40" s="14"/>
      <c r="N40" s="14"/>
      <c r="O40" s="14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="2" customFormat="1" ht="12" spans="1:64">
      <c r="A41" s="17">
        <v>81</v>
      </c>
      <c r="B41" s="17">
        <v>82</v>
      </c>
      <c r="C41" s="17">
        <v>84</v>
      </c>
      <c r="D41" s="17">
        <v>71</v>
      </c>
      <c r="E41" s="17">
        <v>95</v>
      </c>
      <c r="F41" s="17">
        <v>90</v>
      </c>
      <c r="G41" s="17"/>
      <c r="H41" s="17"/>
      <c r="I41" s="17"/>
      <c r="J41" s="17"/>
      <c r="K41" s="17"/>
      <c r="L41" s="17"/>
      <c r="M41" s="17"/>
      <c r="N41" s="17"/>
      <c r="O41" s="17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="3" customFormat="1" ht="12" spans="1:64">
      <c r="A42" s="13" t="s">
        <v>73</v>
      </c>
      <c r="B42" s="14" t="s">
        <v>2</v>
      </c>
      <c r="C42" s="14">
        <v>29</v>
      </c>
      <c r="D42" s="16" t="s">
        <v>3</v>
      </c>
      <c r="E42" s="14" t="s">
        <v>74</v>
      </c>
      <c r="F42" s="16" t="s">
        <v>5</v>
      </c>
      <c r="G42" s="15">
        <f>(A44*A45+B44*B45+C44*C45+D44*D45+E44*E45+F44*F45+G44*G45+H44*H45)/C42</f>
        <v>85.9655172413793</v>
      </c>
      <c r="H42" s="14"/>
      <c r="I42" s="14"/>
      <c r="J42" s="14"/>
      <c r="K42" s="14"/>
      <c r="L42" s="14"/>
      <c r="M42" s="14"/>
      <c r="N42" s="14"/>
      <c r="O42" s="14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="2" customFormat="1" ht="12" spans="1:64">
      <c r="A43" s="14" t="s">
        <v>40</v>
      </c>
      <c r="B43" s="14" t="s">
        <v>75</v>
      </c>
      <c r="C43" s="14" t="s">
        <v>76</v>
      </c>
      <c r="D43" s="14" t="s">
        <v>77</v>
      </c>
      <c r="E43" s="14" t="s">
        <v>78</v>
      </c>
      <c r="F43" s="14" t="s">
        <v>42</v>
      </c>
      <c r="G43" s="14"/>
      <c r="H43" s="14"/>
      <c r="I43" s="14"/>
      <c r="J43" s="14"/>
      <c r="K43" s="14"/>
      <c r="L43" s="14"/>
      <c r="M43" s="14"/>
      <c r="N43" s="14"/>
      <c r="O43" s="14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="2" customFormat="1" ht="12" spans="1:64">
      <c r="A44" s="14">
        <v>2</v>
      </c>
      <c r="B44" s="14">
        <v>6</v>
      </c>
      <c r="C44" s="14">
        <v>5</v>
      </c>
      <c r="D44" s="14">
        <v>6</v>
      </c>
      <c r="E44" s="14">
        <v>6</v>
      </c>
      <c r="F44" s="14">
        <v>4</v>
      </c>
      <c r="G44" s="14"/>
      <c r="H44" s="14"/>
      <c r="I44" s="14"/>
      <c r="J44" s="14"/>
      <c r="K44" s="14"/>
      <c r="L44" s="14"/>
      <c r="M44" s="14"/>
      <c r="N44" s="14"/>
      <c r="O44" s="14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="2" customFormat="1" ht="12" spans="1:64">
      <c r="A45" s="17">
        <v>82</v>
      </c>
      <c r="B45" s="17">
        <v>88</v>
      </c>
      <c r="C45" s="17">
        <v>89</v>
      </c>
      <c r="D45" s="17">
        <v>84</v>
      </c>
      <c r="E45" s="17">
        <v>82</v>
      </c>
      <c r="F45" s="17">
        <v>90</v>
      </c>
      <c r="G45" s="17"/>
      <c r="H45" s="17"/>
      <c r="I45" s="17"/>
      <c r="J45" s="17"/>
      <c r="K45" s="17"/>
      <c r="L45" s="17"/>
      <c r="M45" s="17"/>
      <c r="N45" s="17"/>
      <c r="O45" s="17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="2" customFormat="1" ht="12.75" spans="1:64">
      <c r="A46" s="13" t="s">
        <v>79</v>
      </c>
      <c r="B46" s="16" t="s">
        <v>2</v>
      </c>
      <c r="C46" s="16">
        <v>22</v>
      </c>
      <c r="D46" s="16" t="s">
        <v>3</v>
      </c>
      <c r="E46" s="16" t="s">
        <v>80</v>
      </c>
      <c r="F46" s="16" t="s">
        <v>5</v>
      </c>
      <c r="G46" s="15">
        <f>(A48*A49+B48*B49+C48*C49+D48*D49+E48*E49+F48*F49+G48*G49+H48*H49)/C46</f>
        <v>96.5</v>
      </c>
      <c r="H46" s="21"/>
      <c r="I46" s="16"/>
      <c r="J46" s="16"/>
      <c r="K46" s="16"/>
      <c r="L46" s="16"/>
      <c r="M46" s="16"/>
      <c r="N46" s="16"/>
      <c r="O46" s="1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="2" customFormat="1" ht="12" spans="1:64">
      <c r="A47" s="14" t="s">
        <v>81</v>
      </c>
      <c r="B47" s="14" t="s">
        <v>82</v>
      </c>
      <c r="C47" s="14" t="s">
        <v>83</v>
      </c>
      <c r="D47" s="14" t="s">
        <v>84</v>
      </c>
      <c r="E47" s="14" t="s">
        <v>85</v>
      </c>
      <c r="F47" s="14"/>
      <c r="G47" s="14"/>
      <c r="H47" s="14"/>
      <c r="I47" s="19"/>
      <c r="J47" s="16"/>
      <c r="K47" s="16"/>
      <c r="L47" s="19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="2" customFormat="1" ht="12.75" spans="1:64">
      <c r="A48" s="16">
        <v>3</v>
      </c>
      <c r="B48" s="16">
        <v>6</v>
      </c>
      <c r="C48" s="16">
        <v>3</v>
      </c>
      <c r="D48" s="16">
        <v>6</v>
      </c>
      <c r="E48" s="16">
        <v>4</v>
      </c>
      <c r="F48" s="16"/>
      <c r="G48" s="16"/>
      <c r="H48" s="21"/>
      <c r="I48" s="16"/>
      <c r="J48" s="16"/>
      <c r="K48" s="16"/>
      <c r="L48" s="27"/>
      <c r="M48" s="16"/>
      <c r="N48" s="16"/>
      <c r="O48" s="1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="3" customFormat="1" ht="12.75" spans="1:64">
      <c r="A49" s="17">
        <v>97</v>
      </c>
      <c r="B49" s="17">
        <v>97</v>
      </c>
      <c r="C49" s="17">
        <v>98</v>
      </c>
      <c r="D49" s="17">
        <v>98</v>
      </c>
      <c r="E49" s="17">
        <v>92</v>
      </c>
      <c r="F49" s="17"/>
      <c r="G49" s="17"/>
      <c r="H49" s="22"/>
      <c r="I49" s="17"/>
      <c r="J49" s="17"/>
      <c r="K49" s="17"/>
      <c r="L49" s="17"/>
      <c r="M49" s="17"/>
      <c r="N49" s="17"/>
      <c r="O49" s="17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="1" customFormat="1" ht="12" spans="1:64">
      <c r="A50" s="13" t="s">
        <v>86</v>
      </c>
      <c r="B50" s="14" t="s">
        <v>2</v>
      </c>
      <c r="C50" s="14">
        <f>A52+B52+C52+D52+E52+F52+G52</f>
        <v>25</v>
      </c>
      <c r="D50" s="14" t="s">
        <v>3</v>
      </c>
      <c r="E50" s="23" t="s">
        <v>28</v>
      </c>
      <c r="F50" s="14" t="s">
        <v>5</v>
      </c>
      <c r="G50" s="15">
        <f>(A52*A53+B52*B53+C52*C53+D52*D53+E52*E53+F52*F53+G52*G53+H52*H53)/C50</f>
        <v>88.6</v>
      </c>
      <c r="H50" s="14"/>
      <c r="I50" s="14"/>
      <c r="J50" s="14"/>
      <c r="K50" s="14"/>
      <c r="L50" s="14"/>
      <c r="M50" s="14"/>
      <c r="N50" s="14"/>
      <c r="O50" s="14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="1" customFormat="1" ht="12" spans="1:64">
      <c r="A51" s="14" t="s">
        <v>87</v>
      </c>
      <c r="B51" s="14" t="s">
        <v>88</v>
      </c>
      <c r="C51" s="14" t="s">
        <v>89</v>
      </c>
      <c r="D51" s="14" t="s">
        <v>90</v>
      </c>
      <c r="E51" s="16" t="s">
        <v>91</v>
      </c>
      <c r="F51" s="14"/>
      <c r="G51" s="16"/>
      <c r="H51" s="16"/>
      <c r="I51" s="14"/>
      <c r="J51" s="14"/>
      <c r="K51" s="14"/>
      <c r="L51" s="14"/>
      <c r="M51" s="14"/>
      <c r="N51" s="14"/>
      <c r="O51" s="14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="1" customFormat="1" ht="12" spans="1:64">
      <c r="A52" s="14">
        <v>6</v>
      </c>
      <c r="B52" s="14">
        <v>6</v>
      </c>
      <c r="C52" s="14">
        <v>6</v>
      </c>
      <c r="D52" s="14">
        <v>6</v>
      </c>
      <c r="E52" s="16">
        <v>1</v>
      </c>
      <c r="F52" s="14"/>
      <c r="G52" s="16"/>
      <c r="H52" s="16"/>
      <c r="I52" s="14"/>
      <c r="J52" s="14"/>
      <c r="K52" s="14"/>
      <c r="L52" s="14"/>
      <c r="M52" s="14"/>
      <c r="N52" s="14"/>
      <c r="O52" s="14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="3" customFormat="1" ht="12" spans="1:64">
      <c r="A53" s="17">
        <v>86</v>
      </c>
      <c r="B53" s="17">
        <v>88</v>
      </c>
      <c r="C53" s="17">
        <v>83</v>
      </c>
      <c r="D53" s="17">
        <v>96</v>
      </c>
      <c r="E53" s="17">
        <v>97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="1" customFormat="1" ht="12" spans="1:64">
      <c r="A54" s="13" t="s">
        <v>92</v>
      </c>
      <c r="B54" s="14" t="s">
        <v>2</v>
      </c>
      <c r="C54" s="14">
        <v>32</v>
      </c>
      <c r="D54" s="14" t="s">
        <v>3</v>
      </c>
      <c r="E54" s="23" t="s">
        <v>28</v>
      </c>
      <c r="F54" s="14" t="s">
        <v>5</v>
      </c>
      <c r="G54" s="15">
        <f>(A56*A57+B56*B57+C56*C57+D56*D57+E56*E57+F56*F57+G56*G57+H56*H57)/C54</f>
        <v>84.9375</v>
      </c>
      <c r="H54" s="14"/>
      <c r="I54" s="14"/>
      <c r="J54" s="14"/>
      <c r="K54" s="14"/>
      <c r="L54" s="14"/>
      <c r="M54" s="14"/>
      <c r="N54" s="14"/>
      <c r="O54" s="14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="1" customFormat="1" ht="12" spans="1:64">
      <c r="A55" s="14" t="s">
        <v>93</v>
      </c>
      <c r="B55" s="14" t="s">
        <v>94</v>
      </c>
      <c r="C55" s="14" t="s">
        <v>95</v>
      </c>
      <c r="D55" s="14" t="s">
        <v>96</v>
      </c>
      <c r="E55" s="14" t="s">
        <v>97</v>
      </c>
      <c r="F55" s="14" t="s">
        <v>98</v>
      </c>
      <c r="G55" s="14"/>
      <c r="H55" s="16"/>
      <c r="I55" s="14"/>
      <c r="J55" s="14"/>
      <c r="K55" s="14"/>
      <c r="L55" s="14"/>
      <c r="M55" s="14"/>
      <c r="N55" s="14"/>
      <c r="O55" s="14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="1" customFormat="1" ht="12" spans="1:64">
      <c r="A56" s="16">
        <v>4</v>
      </c>
      <c r="B56" s="14">
        <v>6</v>
      </c>
      <c r="C56" s="14">
        <v>6</v>
      </c>
      <c r="D56" s="14">
        <v>6</v>
      </c>
      <c r="E56" s="14">
        <v>6</v>
      </c>
      <c r="F56" s="16">
        <v>4</v>
      </c>
      <c r="G56" s="16"/>
      <c r="H56" s="14"/>
      <c r="I56" s="14"/>
      <c r="J56" s="14"/>
      <c r="K56" s="14"/>
      <c r="L56" s="14"/>
      <c r="M56" s="14"/>
      <c r="N56" s="14"/>
      <c r="O56" s="14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="3" customFormat="1" ht="12" spans="1:64">
      <c r="A57" s="17">
        <v>93</v>
      </c>
      <c r="B57" s="17">
        <v>79</v>
      </c>
      <c r="C57" s="17">
        <v>90</v>
      </c>
      <c r="D57" s="17">
        <v>81</v>
      </c>
      <c r="E57" s="17">
        <v>85</v>
      </c>
      <c r="F57" s="17">
        <v>84</v>
      </c>
      <c r="G57" s="17"/>
      <c r="H57" s="17"/>
      <c r="I57" s="17"/>
      <c r="J57" s="17"/>
      <c r="K57" s="17"/>
      <c r="L57" s="17"/>
      <c r="M57" s="17"/>
      <c r="N57" s="17"/>
      <c r="O57" s="17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="1" customFormat="1" ht="12" spans="1:64">
      <c r="A58" s="13" t="s">
        <v>99</v>
      </c>
      <c r="B58" s="14" t="s">
        <v>2</v>
      </c>
      <c r="C58" s="14">
        <f>A60+B60+C60+D60+E60</f>
        <v>19</v>
      </c>
      <c r="D58" s="14" t="s">
        <v>3</v>
      </c>
      <c r="E58" s="14" t="s">
        <v>100</v>
      </c>
      <c r="F58" s="14" t="s">
        <v>5</v>
      </c>
      <c r="G58" s="15">
        <f>(A60*A61+B60*B61+C60*C61+D60*D61+E60*E61+F60*F61+G60*G61+H60*H61)/C58</f>
        <v>86.7368421052632</v>
      </c>
      <c r="H58" s="14"/>
      <c r="I58" s="14"/>
      <c r="J58" s="14"/>
      <c r="K58" s="14"/>
      <c r="L58" s="14"/>
      <c r="M58" s="14"/>
      <c r="N58" s="14"/>
      <c r="O58" s="14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="1" customFormat="1" ht="12" spans="1:64">
      <c r="A59" s="14" t="s">
        <v>101</v>
      </c>
      <c r="B59" s="14" t="s">
        <v>102</v>
      </c>
      <c r="C59" s="14" t="s">
        <v>103</v>
      </c>
      <c r="D59" s="14" t="s">
        <v>104</v>
      </c>
      <c r="E59" s="14" t="s">
        <v>91</v>
      </c>
      <c r="F59" s="14"/>
      <c r="G59" s="16"/>
      <c r="H59" s="16"/>
      <c r="I59" s="14"/>
      <c r="J59" s="14"/>
      <c r="K59" s="14"/>
      <c r="L59" s="14"/>
      <c r="M59" s="14"/>
      <c r="N59" s="14"/>
      <c r="O59" s="14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="1" customFormat="1" ht="12" spans="1:64">
      <c r="A60" s="14">
        <v>6</v>
      </c>
      <c r="B60" s="14">
        <v>5</v>
      </c>
      <c r="C60" s="14">
        <v>3</v>
      </c>
      <c r="D60" s="14">
        <v>4</v>
      </c>
      <c r="E60" s="14">
        <v>1</v>
      </c>
      <c r="F60" s="16"/>
      <c r="G60" s="16"/>
      <c r="H60" s="14"/>
      <c r="I60" s="14"/>
      <c r="J60" s="14"/>
      <c r="K60" s="14"/>
      <c r="L60" s="14"/>
      <c r="M60" s="14"/>
      <c r="N60" s="14"/>
      <c r="O60" s="14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="3" customFormat="1" ht="12" spans="1:64">
      <c r="A61" s="17">
        <v>76</v>
      </c>
      <c r="B61" s="17">
        <v>87</v>
      </c>
      <c r="C61" s="17">
        <v>96</v>
      </c>
      <c r="D61" s="17">
        <v>93</v>
      </c>
      <c r="E61" s="17">
        <v>97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="1" customFormat="1" ht="12" spans="1:64">
      <c r="A62" s="13" t="s">
        <v>105</v>
      </c>
      <c r="B62" s="14" t="s">
        <v>2</v>
      </c>
      <c r="C62" s="14">
        <f>A64+B64+C64</f>
        <v>11</v>
      </c>
      <c r="D62" s="14" t="s">
        <v>3</v>
      </c>
      <c r="E62" s="14" t="s">
        <v>100</v>
      </c>
      <c r="F62" s="14" t="s">
        <v>5</v>
      </c>
      <c r="G62" s="15">
        <f>(A64*A65+B64*B65+C64*C65+D64*D65+E64*E65+F64*F65+G64*G65+H64*H65)/C62</f>
        <v>89.1818181818182</v>
      </c>
      <c r="H62" s="18"/>
      <c r="I62" s="14"/>
      <c r="J62" s="14"/>
      <c r="K62" s="14"/>
      <c r="L62" s="14"/>
      <c r="M62" s="14"/>
      <c r="N62" s="14"/>
      <c r="O62" s="14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="2" customFormat="1" ht="12" spans="1:64">
      <c r="A63" s="14" t="s">
        <v>106</v>
      </c>
      <c r="B63" s="14" t="s">
        <v>107</v>
      </c>
      <c r="C63" s="14" t="s">
        <v>108</v>
      </c>
      <c r="D63" s="14"/>
      <c r="E63" s="14"/>
      <c r="F63" s="14"/>
      <c r="G63" s="14"/>
      <c r="H63" s="14"/>
      <c r="I63" s="14"/>
      <c r="J63" s="16"/>
      <c r="K63" s="16"/>
      <c r="L63" s="16"/>
      <c r="M63" s="16"/>
      <c r="N63" s="19"/>
      <c r="O63" s="19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="2" customFormat="1" ht="12.75" spans="1:64">
      <c r="A64" s="14">
        <v>4</v>
      </c>
      <c r="B64" s="2">
        <v>2</v>
      </c>
      <c r="C64" s="14">
        <v>5</v>
      </c>
      <c r="D64" s="14"/>
      <c r="E64" s="14"/>
      <c r="F64" s="14"/>
      <c r="G64" s="21"/>
      <c r="H64" s="21"/>
      <c r="I64" s="14"/>
      <c r="J64" s="16"/>
      <c r="K64" s="16"/>
      <c r="L64" s="16"/>
      <c r="M64" s="16"/>
      <c r="N64" s="19"/>
      <c r="O64" s="19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="3" customFormat="1" ht="12" spans="1:64">
      <c r="A65" s="17">
        <v>85</v>
      </c>
      <c r="B65" s="17">
        <v>93</v>
      </c>
      <c r="C65" s="17">
        <v>91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="1" customFormat="1" ht="12" spans="1:64">
      <c r="A66" s="13" t="s">
        <v>109</v>
      </c>
      <c r="B66" s="14" t="s">
        <v>2</v>
      </c>
      <c r="C66" s="14">
        <f>A68+B68+C68+D68</f>
        <v>22</v>
      </c>
      <c r="D66" s="14" t="s">
        <v>3</v>
      </c>
      <c r="E66" s="14" t="s">
        <v>110</v>
      </c>
      <c r="F66" s="14" t="s">
        <v>5</v>
      </c>
      <c r="G66" s="15">
        <f>(A68*A69+B68*B69+C68*C69+D68*D69+E68*E69+F68*F69+G68*G69+H68*H69)/C66</f>
        <v>89.9090909090909</v>
      </c>
      <c r="H66" s="14"/>
      <c r="I66" s="14"/>
      <c r="J66" s="14"/>
      <c r="K66" s="14"/>
      <c r="L66" s="14"/>
      <c r="M66" s="14"/>
      <c r="N66" s="14"/>
      <c r="O66" s="14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="2" customFormat="1" ht="12" spans="1:64">
      <c r="A67" s="14" t="s">
        <v>111</v>
      </c>
      <c r="B67" s="14" t="s">
        <v>112</v>
      </c>
      <c r="C67" s="14" t="s">
        <v>113</v>
      </c>
      <c r="D67" s="14" t="s">
        <v>114</v>
      </c>
      <c r="E67" s="14"/>
      <c r="F67" s="14"/>
      <c r="G67" s="14"/>
      <c r="H67" s="14"/>
      <c r="I67" s="14"/>
      <c r="J67" s="16"/>
      <c r="K67" s="16"/>
      <c r="L67" s="16"/>
      <c r="M67" s="16"/>
      <c r="N67" s="19"/>
      <c r="O67" s="19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="2" customFormat="1" ht="12" spans="1:64">
      <c r="A68" s="14">
        <v>6</v>
      </c>
      <c r="B68" s="14">
        <v>6</v>
      </c>
      <c r="C68" s="14">
        <v>6</v>
      </c>
      <c r="D68" s="14">
        <v>4</v>
      </c>
      <c r="E68" s="14"/>
      <c r="F68" s="14"/>
      <c r="G68" s="14"/>
      <c r="H68" s="14"/>
      <c r="I68" s="14"/>
      <c r="J68" s="16"/>
      <c r="K68" s="16"/>
      <c r="L68" s="16"/>
      <c r="M68" s="16"/>
      <c r="N68" s="19"/>
      <c r="O68" s="19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="3" customFormat="1" ht="12" spans="1:64">
      <c r="A69" s="17">
        <v>98</v>
      </c>
      <c r="B69" s="17">
        <v>93</v>
      </c>
      <c r="C69" s="17">
        <v>78</v>
      </c>
      <c r="D69" s="17">
        <v>91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="1" customFormat="1" ht="12" spans="1:64">
      <c r="A70" s="13" t="s">
        <v>115</v>
      </c>
      <c r="B70" s="14" t="s">
        <v>2</v>
      </c>
      <c r="C70" s="14">
        <v>21</v>
      </c>
      <c r="D70" s="14" t="s">
        <v>3</v>
      </c>
      <c r="E70" s="14" t="s">
        <v>37</v>
      </c>
      <c r="F70" s="14" t="s">
        <v>5</v>
      </c>
      <c r="G70" s="15">
        <f>(A72*A73+B72*B73+C72*C73+D72*D73+E72*E73+F72*F73+G72*G73)/C70</f>
        <v>79</v>
      </c>
      <c r="H70" s="14"/>
      <c r="I70" s="14"/>
      <c r="J70" s="14"/>
      <c r="K70" s="14"/>
      <c r="L70" s="14"/>
      <c r="M70" s="14"/>
      <c r="N70" s="14"/>
      <c r="O70" s="1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="2" customFormat="1" spans="1:64">
      <c r="A71" s="14" t="s">
        <v>116</v>
      </c>
      <c r="B71" s="14" t="s">
        <v>117</v>
      </c>
      <c r="C71" s="14" t="s">
        <v>118</v>
      </c>
      <c r="D71" s="29" t="s">
        <v>119</v>
      </c>
      <c r="E71" s="30" t="s">
        <v>120</v>
      </c>
      <c r="F71" s="14"/>
      <c r="G71" s="14"/>
      <c r="H71" s="14"/>
      <c r="I71" s="14"/>
      <c r="J71" s="14"/>
      <c r="K71" s="14"/>
      <c r="L71" s="14"/>
      <c r="M71" s="14"/>
      <c r="N71" s="19"/>
      <c r="O71" s="19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="2" customFormat="1" ht="12.75" spans="1:64">
      <c r="A72" s="14">
        <v>3</v>
      </c>
      <c r="B72" s="14">
        <v>5</v>
      </c>
      <c r="C72" s="14">
        <v>6</v>
      </c>
      <c r="D72" s="16">
        <v>4</v>
      </c>
      <c r="E72" s="16">
        <v>3</v>
      </c>
      <c r="F72" s="14"/>
      <c r="G72" s="14"/>
      <c r="H72" s="14"/>
      <c r="I72" s="14"/>
      <c r="J72" s="16"/>
      <c r="K72" s="16"/>
      <c r="L72" s="16"/>
      <c r="M72" s="21"/>
      <c r="N72" s="19"/>
      <c r="O72" s="19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="3" customFormat="1" ht="12" spans="1:64">
      <c r="A73" s="17">
        <v>55</v>
      </c>
      <c r="B73" s="17">
        <v>83</v>
      </c>
      <c r="C73" s="17">
        <v>74</v>
      </c>
      <c r="D73" s="17">
        <v>89</v>
      </c>
      <c r="E73" s="17">
        <v>93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="1" customFormat="1" ht="12.75" spans="1:64">
      <c r="A74" s="13" t="s">
        <v>121</v>
      </c>
      <c r="B74" s="14" t="s">
        <v>2</v>
      </c>
      <c r="C74" s="14">
        <v>20</v>
      </c>
      <c r="D74" s="14" t="s">
        <v>3</v>
      </c>
      <c r="E74" s="14" t="s">
        <v>58</v>
      </c>
      <c r="F74" s="14" t="s">
        <v>5</v>
      </c>
      <c r="G74" s="15">
        <f>(A76*A77+B76*B77+C76*C77+D76*D77+E76*E77+F76*F77+G76*G77)/C74</f>
        <v>92</v>
      </c>
      <c r="H74" s="14"/>
      <c r="I74" s="14"/>
      <c r="J74" s="14"/>
      <c r="K74" s="14"/>
      <c r="L74" s="14"/>
      <c r="M74" s="25"/>
      <c r="N74" s="14"/>
      <c r="O74" s="14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="2" customFormat="1" ht="12.75" spans="1:64">
      <c r="A75" s="14" t="s">
        <v>122</v>
      </c>
      <c r="B75" s="14" t="s">
        <v>123</v>
      </c>
      <c r="C75" s="14" t="s">
        <v>124</v>
      </c>
      <c r="D75" s="14" t="s">
        <v>63</v>
      </c>
      <c r="E75" s="14" t="s">
        <v>125</v>
      </c>
      <c r="F75" s="14"/>
      <c r="G75" s="14"/>
      <c r="H75" s="14"/>
      <c r="I75" s="14"/>
      <c r="J75" s="14"/>
      <c r="K75" s="14"/>
      <c r="L75" s="14"/>
      <c r="M75" s="25"/>
      <c r="N75" s="19"/>
      <c r="O75" s="19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="2" customFormat="1" ht="12.75" spans="1:64">
      <c r="A76" s="14">
        <v>6</v>
      </c>
      <c r="B76" s="14">
        <v>6</v>
      </c>
      <c r="C76" s="16">
        <v>1</v>
      </c>
      <c r="D76" s="16">
        <v>1</v>
      </c>
      <c r="E76" s="14">
        <v>6</v>
      </c>
      <c r="F76" s="14"/>
      <c r="G76" s="14"/>
      <c r="H76" s="14"/>
      <c r="I76" s="14"/>
      <c r="J76" s="16"/>
      <c r="K76" s="16"/>
      <c r="L76" s="16"/>
      <c r="M76" s="21"/>
      <c r="N76" s="19"/>
      <c r="O76" s="19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="3" customFormat="1" ht="12" spans="1:64">
      <c r="A77" s="17">
        <v>95</v>
      </c>
      <c r="B77" s="17">
        <v>92</v>
      </c>
      <c r="C77" s="17">
        <v>79</v>
      </c>
      <c r="D77" s="17">
        <v>93</v>
      </c>
      <c r="E77" s="17">
        <v>91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="1" customFormat="1" ht="12.75" spans="1:64">
      <c r="A78" s="13" t="s">
        <v>126</v>
      </c>
      <c r="B78" s="14" t="s">
        <v>2</v>
      </c>
      <c r="C78" s="14">
        <v>36</v>
      </c>
      <c r="D78" s="14" t="s">
        <v>3</v>
      </c>
      <c r="E78" s="14" t="s">
        <v>110</v>
      </c>
      <c r="F78" s="14" t="s">
        <v>5</v>
      </c>
      <c r="G78" s="15">
        <f>(A80*A81+B80*B81+C80*C81+D80*D81+E80*E81+F80*F81+G80*G81+H80*H81+I80*I81)/C78</f>
        <v>80</v>
      </c>
      <c r="H78" s="14"/>
      <c r="I78" s="14"/>
      <c r="J78" s="14"/>
      <c r="K78" s="25"/>
      <c r="L78" s="14"/>
      <c r="M78" s="14"/>
      <c r="N78" s="14"/>
      <c r="O78" s="14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="2" customFormat="1" ht="12" spans="1:64">
      <c r="A79" s="14" t="s">
        <v>127</v>
      </c>
      <c r="B79" s="14" t="s">
        <v>128</v>
      </c>
      <c r="C79" s="14" t="s">
        <v>129</v>
      </c>
      <c r="D79" s="14" t="s">
        <v>130</v>
      </c>
      <c r="E79" s="18" t="s">
        <v>131</v>
      </c>
      <c r="F79" s="14" t="s">
        <v>132</v>
      </c>
      <c r="H79" s="19"/>
      <c r="I79" s="19"/>
      <c r="J79" s="19"/>
      <c r="K79" s="19"/>
      <c r="L79" s="19"/>
      <c r="M79" s="19"/>
      <c r="N79" s="19"/>
      <c r="O79" s="19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="2" customFormat="1" ht="12" spans="1:64">
      <c r="A80" s="14">
        <v>6</v>
      </c>
      <c r="B80" s="14">
        <v>6</v>
      </c>
      <c r="C80" s="14">
        <v>6</v>
      </c>
      <c r="D80" s="14">
        <v>6</v>
      </c>
      <c r="E80" s="16">
        <v>6</v>
      </c>
      <c r="F80" s="16">
        <v>6</v>
      </c>
      <c r="H80" s="14"/>
      <c r="I80" s="14"/>
      <c r="J80" s="16"/>
      <c r="K80" s="16"/>
      <c r="L80" s="16"/>
      <c r="M80" s="19"/>
      <c r="N80" s="19"/>
      <c r="O80" s="19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="3" customFormat="1" ht="12" spans="1:64">
      <c r="A81" s="17">
        <v>78</v>
      </c>
      <c r="B81" s="17">
        <v>84</v>
      </c>
      <c r="C81" s="17">
        <v>72</v>
      </c>
      <c r="D81" s="17">
        <v>73</v>
      </c>
      <c r="E81" s="17">
        <v>86</v>
      </c>
      <c r="F81" s="17">
        <v>87</v>
      </c>
      <c r="G81" s="17"/>
      <c r="H81" s="17"/>
      <c r="I81" s="17"/>
      <c r="J81" s="17"/>
      <c r="K81" s="17"/>
      <c r="L81" s="17"/>
      <c r="M81" s="17"/>
      <c r="N81" s="17"/>
      <c r="O81" s="17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="1" customFormat="1" ht="12" spans="1:64">
      <c r="A82" s="13" t="s">
        <v>133</v>
      </c>
      <c r="B82" s="14" t="s">
        <v>2</v>
      </c>
      <c r="C82" s="14">
        <v>34</v>
      </c>
      <c r="D82" s="14" t="s">
        <v>3</v>
      </c>
      <c r="E82" s="14" t="s">
        <v>110</v>
      </c>
      <c r="F82" s="14" t="s">
        <v>5</v>
      </c>
      <c r="G82" s="15">
        <f>(A84*A85+B84*B85+C84*C85+D84*D85+E84*E85+F84*F85+G84*G85+H84*H85+I84*I85)/C82</f>
        <v>81.4705882352941</v>
      </c>
      <c r="H82" s="14"/>
      <c r="I82" s="14"/>
      <c r="J82" s="14"/>
      <c r="K82" s="14"/>
      <c r="L82" s="14"/>
      <c r="M82" s="14"/>
      <c r="N82" s="14"/>
      <c r="O82" s="14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="1" customFormat="1" ht="12" spans="1:64">
      <c r="A83" s="14" t="s">
        <v>134</v>
      </c>
      <c r="B83" s="14" t="s">
        <v>135</v>
      </c>
      <c r="C83" s="14" t="s">
        <v>136</v>
      </c>
      <c r="D83" s="14" t="s">
        <v>137</v>
      </c>
      <c r="E83" s="14" t="s">
        <v>138</v>
      </c>
      <c r="F83" s="14" t="s">
        <v>139</v>
      </c>
      <c r="I83" s="14"/>
      <c r="J83" s="14"/>
      <c r="K83" s="19"/>
      <c r="L83" s="19"/>
      <c r="M83" s="19"/>
      <c r="N83" s="19"/>
      <c r="O83" s="19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="1" customFormat="1" ht="12.75" spans="1:64">
      <c r="A84" s="14">
        <v>6</v>
      </c>
      <c r="B84" s="14">
        <v>5</v>
      </c>
      <c r="C84" s="14">
        <v>5</v>
      </c>
      <c r="D84" s="14">
        <v>6</v>
      </c>
      <c r="E84" s="14">
        <v>6</v>
      </c>
      <c r="F84" s="14">
        <v>6</v>
      </c>
      <c r="I84" s="14"/>
      <c r="J84" s="16"/>
      <c r="K84" s="16"/>
      <c r="L84" s="16"/>
      <c r="M84" s="21"/>
      <c r="N84" s="19"/>
      <c r="O84" s="19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="3" customFormat="1" ht="12" spans="1:64">
      <c r="A85" s="17">
        <v>89</v>
      </c>
      <c r="B85" s="17">
        <v>66</v>
      </c>
      <c r="C85" s="17">
        <v>92</v>
      </c>
      <c r="D85" s="17">
        <v>62</v>
      </c>
      <c r="E85" s="17">
        <v>89</v>
      </c>
      <c r="F85" s="17">
        <v>90</v>
      </c>
      <c r="G85" s="17"/>
      <c r="H85" s="17"/>
      <c r="I85" s="17"/>
      <c r="J85" s="17"/>
      <c r="K85" s="17"/>
      <c r="L85" s="17"/>
      <c r="M85" s="17"/>
      <c r="N85" s="17"/>
      <c r="O85" s="17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="1" customFormat="1" ht="12.75" spans="1:64">
      <c r="A86" s="13" t="s">
        <v>140</v>
      </c>
      <c r="B86" s="14" t="s">
        <v>2</v>
      </c>
      <c r="C86" s="14">
        <v>17</v>
      </c>
      <c r="D86" s="14" t="s">
        <v>3</v>
      </c>
      <c r="E86" s="14" t="s">
        <v>141</v>
      </c>
      <c r="F86" s="14" t="s">
        <v>5</v>
      </c>
      <c r="G86" s="15">
        <f>(A88*A89+B88*B89+C88*C89+D88*D89+E88*E89+F88*F89+G88*G89+H88*H89)/C86</f>
        <v>96</v>
      </c>
      <c r="H86" s="14"/>
      <c r="I86" s="14"/>
      <c r="J86" s="14"/>
      <c r="K86" s="14"/>
      <c r="L86" s="14"/>
      <c r="M86" s="25"/>
      <c r="N86" s="14"/>
      <c r="O86" s="14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="1" customFormat="1" ht="12.75" spans="1:64">
      <c r="A87" s="14" t="s">
        <v>142</v>
      </c>
      <c r="B87" s="14" t="s">
        <v>143</v>
      </c>
      <c r="C87" s="14" t="s">
        <v>144</v>
      </c>
      <c r="D87" s="14"/>
      <c r="E87" s="14"/>
      <c r="F87" s="14"/>
      <c r="G87" s="14"/>
      <c r="H87" s="14"/>
      <c r="I87" s="14"/>
      <c r="J87" s="14"/>
      <c r="K87" s="14"/>
      <c r="L87" s="14"/>
      <c r="M87" s="25"/>
      <c r="N87" s="14"/>
      <c r="O87" s="14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="1" customFormat="1" ht="12" spans="1:64">
      <c r="A88" s="14">
        <v>5</v>
      </c>
      <c r="B88" s="14">
        <v>6</v>
      </c>
      <c r="C88" s="14">
        <v>6</v>
      </c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4"/>
      <c r="O88" s="14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="3" customFormat="1" ht="12" spans="1:64">
      <c r="A89" s="17">
        <v>96</v>
      </c>
      <c r="B89" s="17">
        <v>96</v>
      </c>
      <c r="C89" s="17">
        <v>96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="1" customFormat="1" ht="12.75" spans="1:64">
      <c r="A90" s="13" t="s">
        <v>145</v>
      </c>
      <c r="B90" s="14" t="s">
        <v>2</v>
      </c>
      <c r="C90" s="14">
        <f>A92+B92+C92+D92+E92+F92+G92</f>
        <v>32</v>
      </c>
      <c r="D90" s="14" t="s">
        <v>3</v>
      </c>
      <c r="E90" s="14" t="s">
        <v>45</v>
      </c>
      <c r="F90" s="14" t="s">
        <v>5</v>
      </c>
      <c r="G90" s="15">
        <f>(A92*A93+B92*B93+C92*C93+D92*D93+E92*E93+F92*F93+G92*G93)/C90</f>
        <v>85.03125</v>
      </c>
      <c r="H90" s="14"/>
      <c r="I90" s="14"/>
      <c r="J90" s="14"/>
      <c r="K90" s="14"/>
      <c r="L90" s="25"/>
      <c r="M90" s="14"/>
      <c r="N90" s="14"/>
      <c r="O90" s="14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="3" customFormat="1" ht="12.75" spans="1:64">
      <c r="A91" s="14" t="s">
        <v>146</v>
      </c>
      <c r="B91" s="14" t="s">
        <v>147</v>
      </c>
      <c r="C91" s="14" t="s">
        <v>148</v>
      </c>
      <c r="D91" s="14" t="s">
        <v>149</v>
      </c>
      <c r="E91" s="14" t="s">
        <v>150</v>
      </c>
      <c r="F91" s="14" t="s">
        <v>151</v>
      </c>
      <c r="G91" s="14" t="s">
        <v>152</v>
      </c>
      <c r="H91" s="14"/>
      <c r="I91" s="14"/>
      <c r="J91" s="14"/>
      <c r="K91" s="14"/>
      <c r="L91" s="14"/>
      <c r="M91" s="25"/>
      <c r="N91" s="14"/>
      <c r="O91" s="14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="1" customFormat="1" spans="1:64">
      <c r="A92" s="14">
        <v>6</v>
      </c>
      <c r="B92" s="14">
        <v>5</v>
      </c>
      <c r="C92" s="14">
        <v>6</v>
      </c>
      <c r="D92" s="14">
        <v>4</v>
      </c>
      <c r="E92" s="14">
        <v>2</v>
      </c>
      <c r="F92" s="14">
        <v>4</v>
      </c>
      <c r="G92" s="14">
        <v>5</v>
      </c>
      <c r="H92" s="31"/>
      <c r="I92" s="14"/>
      <c r="J92" s="14"/>
      <c r="K92" s="14"/>
      <c r="L92" s="14"/>
      <c r="M92" s="25"/>
      <c r="N92" s="14"/>
      <c r="O92" s="14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="3" customFormat="1" ht="12" spans="1:64">
      <c r="A93" s="17">
        <v>90</v>
      </c>
      <c r="B93" s="17">
        <v>85</v>
      </c>
      <c r="C93" s="17">
        <v>74</v>
      </c>
      <c r="D93" s="17">
        <v>91</v>
      </c>
      <c r="E93" s="17">
        <v>87</v>
      </c>
      <c r="F93" s="17">
        <v>86</v>
      </c>
      <c r="G93" s="17">
        <v>86</v>
      </c>
      <c r="H93" s="17"/>
      <c r="I93" s="17"/>
      <c r="J93" s="17"/>
      <c r="K93" s="17"/>
      <c r="L93" s="17"/>
      <c r="M93" s="17"/>
      <c r="N93" s="17"/>
      <c r="O93" s="17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="1" customFormat="1" ht="12.75" spans="1:64">
      <c r="A94" s="13" t="s">
        <v>153</v>
      </c>
      <c r="B94" s="14" t="s">
        <v>2</v>
      </c>
      <c r="C94" s="14">
        <f>SUM(A96:E96)</f>
        <v>21</v>
      </c>
      <c r="D94" s="14" t="s">
        <v>3</v>
      </c>
      <c r="E94" s="14" t="s">
        <v>80</v>
      </c>
      <c r="F94" s="14" t="s">
        <v>5</v>
      </c>
      <c r="G94" s="15">
        <f>(A96*A97+B96*B97+C96*C97+D96*D97+E96*E97+F96*F97+G96*G97+H96*H97)/C94</f>
        <v>97.5714285714286</v>
      </c>
      <c r="H94" s="14"/>
      <c r="I94" s="14"/>
      <c r="J94" s="14"/>
      <c r="K94" s="14"/>
      <c r="L94" s="25"/>
      <c r="M94" s="14"/>
      <c r="N94" s="14"/>
      <c r="O94" s="14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="3" customFormat="1" ht="12.75" spans="1:64">
      <c r="A95" s="14" t="s">
        <v>154</v>
      </c>
      <c r="B95" s="14" t="s">
        <v>155</v>
      </c>
      <c r="C95" s="14" t="s">
        <v>156</v>
      </c>
      <c r="D95" s="14" t="s">
        <v>91</v>
      </c>
      <c r="E95" s="14"/>
      <c r="F95" s="14"/>
      <c r="G95" s="14"/>
      <c r="H95" s="14"/>
      <c r="I95" s="14"/>
      <c r="J95" s="14"/>
      <c r="K95" s="14"/>
      <c r="L95" s="14"/>
      <c r="M95" s="25"/>
      <c r="N95" s="14"/>
      <c r="O95" s="14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="1" customFormat="1" ht="12.75" spans="1:64">
      <c r="A96" s="14">
        <v>6</v>
      </c>
      <c r="B96" s="14">
        <v>6</v>
      </c>
      <c r="C96" s="14">
        <v>6</v>
      </c>
      <c r="D96" s="14">
        <v>3</v>
      </c>
      <c r="E96" s="14"/>
      <c r="F96" s="14"/>
      <c r="G96" s="14"/>
      <c r="H96" s="14"/>
      <c r="I96" s="14"/>
      <c r="J96" s="14"/>
      <c r="K96" s="14"/>
      <c r="L96" s="14"/>
      <c r="M96" s="25"/>
      <c r="N96" s="14"/>
      <c r="O96" s="14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="3" customFormat="1" ht="12" spans="1:64">
      <c r="A97" s="17">
        <v>97</v>
      </c>
      <c r="B97" s="17">
        <v>98</v>
      </c>
      <c r="C97" s="17">
        <v>98</v>
      </c>
      <c r="D97" s="17">
        <v>97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="1" customFormat="1" ht="12.75" spans="1:64">
      <c r="A98" s="13" t="s">
        <v>140</v>
      </c>
      <c r="B98" s="14" t="s">
        <v>2</v>
      </c>
      <c r="C98" s="14">
        <v>17</v>
      </c>
      <c r="D98" s="14" t="s">
        <v>3</v>
      </c>
      <c r="E98" s="14" t="s">
        <v>141</v>
      </c>
      <c r="F98" s="14" t="s">
        <v>5</v>
      </c>
      <c r="G98" s="15">
        <f>(A100*A101+B100*B101+C100*C101+D100*D101+E100*E101+F100*F101+G100*G101+H100*H101)/C98</f>
        <v>96</v>
      </c>
      <c r="H98" s="14"/>
      <c r="I98" s="14"/>
      <c r="J98" s="14"/>
      <c r="K98" s="14"/>
      <c r="L98" s="25"/>
      <c r="M98" s="14"/>
      <c r="N98" s="14"/>
      <c r="O98" s="14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="3" customFormat="1" ht="12.75" spans="1:64">
      <c r="A99" s="14" t="s">
        <v>142</v>
      </c>
      <c r="B99" s="14" t="s">
        <v>143</v>
      </c>
      <c r="C99" s="14" t="s">
        <v>144</v>
      </c>
      <c r="D99" s="14"/>
      <c r="E99" s="14"/>
      <c r="F99" s="14"/>
      <c r="G99" s="14"/>
      <c r="H99" s="14"/>
      <c r="I99" s="14"/>
      <c r="J99" s="14"/>
      <c r="K99" s="14"/>
      <c r="L99" s="14"/>
      <c r="M99" s="25"/>
      <c r="N99" s="14"/>
      <c r="O99" s="14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="1" customFormat="1" ht="12.75" spans="1:64">
      <c r="A100" s="14">
        <v>5</v>
      </c>
      <c r="B100" s="14">
        <v>6</v>
      </c>
      <c r="C100" s="14">
        <v>6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25"/>
      <c r="N100" s="14"/>
      <c r="O100" s="14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="3" customFormat="1" ht="12" spans="1:64">
      <c r="A101" s="17">
        <v>96</v>
      </c>
      <c r="B101" s="17">
        <v>96</v>
      </c>
      <c r="C101" s="17">
        <v>96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="1" customFormat="1" ht="12.75" spans="1:64">
      <c r="A102" s="13" t="s">
        <v>157</v>
      </c>
      <c r="B102" s="14" t="s">
        <v>2</v>
      </c>
      <c r="C102" s="14">
        <v>29</v>
      </c>
      <c r="D102" s="14" t="s">
        <v>3</v>
      </c>
      <c r="E102" s="14" t="s">
        <v>74</v>
      </c>
      <c r="F102" s="14" t="s">
        <v>5</v>
      </c>
      <c r="G102" s="15">
        <f>(A104*A105+B104*B105+C104*C105+D104*D105+E104*E105+F104*F105+G104*G105+H104*H105)/C102</f>
        <v>91.2068965517241</v>
      </c>
      <c r="H102" s="14"/>
      <c r="I102" s="14"/>
      <c r="J102" s="14"/>
      <c r="K102" s="14"/>
      <c r="L102" s="25"/>
      <c r="M102" s="14"/>
      <c r="N102" s="14"/>
      <c r="O102" s="14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="3" customFormat="1" ht="12.75" spans="1:64">
      <c r="A103" s="14"/>
      <c r="B103" s="14" t="s">
        <v>158</v>
      </c>
      <c r="C103" s="14" t="s">
        <v>159</v>
      </c>
      <c r="D103" s="14" t="s">
        <v>160</v>
      </c>
      <c r="E103" s="14" t="s">
        <v>161</v>
      </c>
      <c r="F103" s="14" t="s">
        <v>162</v>
      </c>
      <c r="G103" s="14" t="s">
        <v>163</v>
      </c>
      <c r="H103" s="14"/>
      <c r="I103" s="14"/>
      <c r="J103" s="14"/>
      <c r="K103" s="14"/>
      <c r="L103" s="14"/>
      <c r="M103" s="25"/>
      <c r="N103" s="14"/>
      <c r="O103" s="14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="1" customFormat="1" ht="12.75" spans="1:64">
      <c r="A104" s="14"/>
      <c r="B104" s="14">
        <v>4</v>
      </c>
      <c r="C104" s="14">
        <v>6</v>
      </c>
      <c r="D104" s="14">
        <v>6</v>
      </c>
      <c r="E104" s="14">
        <v>6</v>
      </c>
      <c r="F104" s="14">
        <v>5</v>
      </c>
      <c r="G104" s="14">
        <v>2</v>
      </c>
      <c r="H104" s="14"/>
      <c r="I104" s="14"/>
      <c r="J104" s="14"/>
      <c r="K104" s="14"/>
      <c r="L104" s="14"/>
      <c r="M104" s="25"/>
      <c r="N104" s="14"/>
      <c r="O104" s="14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="3" customFormat="1" ht="12" spans="1:64">
      <c r="A105" s="17"/>
      <c r="B105" s="17">
        <v>97</v>
      </c>
      <c r="C105" s="17">
        <v>93</v>
      </c>
      <c r="D105" s="17">
        <v>86</v>
      </c>
      <c r="E105" s="17">
        <v>91</v>
      </c>
      <c r="F105" s="17">
        <v>91</v>
      </c>
      <c r="G105" s="17">
        <v>91</v>
      </c>
      <c r="H105" s="17"/>
      <c r="I105" s="17"/>
      <c r="J105" s="17"/>
      <c r="K105" s="17"/>
      <c r="L105" s="17"/>
      <c r="M105" s="17"/>
      <c r="N105" s="17"/>
      <c r="O105" s="17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="1" customFormat="1" ht="12.75" spans="1:64">
      <c r="A106" s="13" t="s">
        <v>164</v>
      </c>
      <c r="B106" s="14" t="s">
        <v>2</v>
      </c>
      <c r="C106" s="14">
        <f>A108+B108+C108+D108+E108+F108+G108+H108</f>
        <v>36</v>
      </c>
      <c r="D106" s="14" t="s">
        <v>3</v>
      </c>
      <c r="E106" s="14" t="s">
        <v>165</v>
      </c>
      <c r="F106" s="14" t="s">
        <v>5</v>
      </c>
      <c r="G106" s="15">
        <f>(A108*A109+B108*B109+C108*C109+D108*D109+E108*E109+F108*F109+G108*G109+H108*H109)/C106</f>
        <v>81.6388888888889</v>
      </c>
      <c r="H106" s="14"/>
      <c r="I106" s="14"/>
      <c r="J106" s="14"/>
      <c r="K106" s="14"/>
      <c r="L106" s="25"/>
      <c r="M106" s="14"/>
      <c r="N106" s="14"/>
      <c r="O106" s="14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="3" customFormat="1" ht="12.75" spans="1:64">
      <c r="A107" s="14" t="s">
        <v>166</v>
      </c>
      <c r="B107" s="14" t="s">
        <v>167</v>
      </c>
      <c r="C107" s="14" t="s">
        <v>168</v>
      </c>
      <c r="D107" s="14" t="s">
        <v>169</v>
      </c>
      <c r="E107" s="14" t="s">
        <v>170</v>
      </c>
      <c r="F107" s="14" t="s">
        <v>150</v>
      </c>
      <c r="G107" s="14" t="s">
        <v>171</v>
      </c>
      <c r="H107" s="14" t="s">
        <v>172</v>
      </c>
      <c r="I107" s="14"/>
      <c r="J107" s="14"/>
      <c r="K107" s="14"/>
      <c r="L107" s="14"/>
      <c r="M107" s="25"/>
      <c r="N107" s="14"/>
      <c r="O107" s="14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="1" customFormat="1" ht="12.75" spans="1:64">
      <c r="A108" s="14">
        <v>1</v>
      </c>
      <c r="B108" s="14">
        <v>5</v>
      </c>
      <c r="C108" s="14">
        <v>6</v>
      </c>
      <c r="D108" s="14">
        <v>6</v>
      </c>
      <c r="E108" s="14">
        <v>5</v>
      </c>
      <c r="F108" s="14">
        <v>3</v>
      </c>
      <c r="G108" s="14">
        <v>6</v>
      </c>
      <c r="H108" s="14">
        <v>4</v>
      </c>
      <c r="I108" s="14"/>
      <c r="J108" s="14"/>
      <c r="K108" s="14"/>
      <c r="L108" s="14"/>
      <c r="M108" s="25"/>
      <c r="N108" s="14"/>
      <c r="O108" s="14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="3" customFormat="1" ht="12" spans="1:64">
      <c r="A109" s="17">
        <v>95</v>
      </c>
      <c r="B109" s="17">
        <v>81</v>
      </c>
      <c r="C109" s="17">
        <v>72</v>
      </c>
      <c r="D109" s="17">
        <v>88</v>
      </c>
      <c r="E109" s="17">
        <v>84</v>
      </c>
      <c r="F109" s="17">
        <v>87</v>
      </c>
      <c r="G109" s="17">
        <v>89</v>
      </c>
      <c r="H109" s="17">
        <v>66</v>
      </c>
      <c r="I109" s="17"/>
      <c r="J109" s="17"/>
      <c r="K109" s="17"/>
      <c r="L109" s="17"/>
      <c r="M109" s="17"/>
      <c r="N109" s="17"/>
      <c r="O109" s="17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="1" customFormat="1" ht="12.75" spans="1:64">
      <c r="A110" s="13" t="s">
        <v>173</v>
      </c>
      <c r="B110" s="14" t="s">
        <v>2</v>
      </c>
      <c r="C110" s="14">
        <v>28</v>
      </c>
      <c r="D110" s="14" t="s">
        <v>3</v>
      </c>
      <c r="E110" s="14" t="s">
        <v>174</v>
      </c>
      <c r="F110" s="14" t="s">
        <v>5</v>
      </c>
      <c r="G110" s="15">
        <f>(A112*A113+B112*B113+C112*C113+D112*D113+E112*E113)/C110</f>
        <v>81.4285714285714</v>
      </c>
      <c r="H110" s="14"/>
      <c r="I110" s="14"/>
      <c r="J110" s="14"/>
      <c r="K110" s="14"/>
      <c r="L110" s="25"/>
      <c r="M110" s="14"/>
      <c r="N110" s="14"/>
      <c r="O110" s="14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</row>
    <row r="111" s="3" customFormat="1" ht="12.75" spans="1:64">
      <c r="A111" s="14" t="s">
        <v>175</v>
      </c>
      <c r="B111" s="14" t="s">
        <v>176</v>
      </c>
      <c r="C111" s="14" t="s">
        <v>177</v>
      </c>
      <c r="D111" s="14" t="s">
        <v>178</v>
      </c>
      <c r="E111" s="14" t="s">
        <v>179</v>
      </c>
      <c r="F111" s="14"/>
      <c r="G111" s="14"/>
      <c r="H111" s="14"/>
      <c r="I111" s="14"/>
      <c r="J111" s="14"/>
      <c r="K111" s="14"/>
      <c r="L111" s="14"/>
      <c r="M111" s="25"/>
      <c r="N111" s="14"/>
      <c r="O111" s="14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="1" customFormat="1" ht="12.75" spans="1:64">
      <c r="A112" s="14">
        <v>6</v>
      </c>
      <c r="B112" s="14">
        <v>4</v>
      </c>
      <c r="C112" s="14">
        <v>6</v>
      </c>
      <c r="D112" s="14">
        <v>6</v>
      </c>
      <c r="E112" s="14">
        <v>6</v>
      </c>
      <c r="F112" s="14"/>
      <c r="G112" s="14"/>
      <c r="H112" s="14"/>
      <c r="I112" s="14"/>
      <c r="J112" s="14"/>
      <c r="K112" s="14"/>
      <c r="L112" s="14"/>
      <c r="M112" s="25"/>
      <c r="N112" s="14"/>
      <c r="O112" s="14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="3" customFormat="1" ht="12" spans="1:64">
      <c r="A113" s="17">
        <v>95</v>
      </c>
      <c r="B113" s="17">
        <v>81</v>
      </c>
      <c r="C113" s="17">
        <v>76</v>
      </c>
      <c r="D113" s="17">
        <v>78</v>
      </c>
      <c r="E113" s="17">
        <v>77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="1" customFormat="1" ht="12.75" spans="1:64">
      <c r="A114" s="13" t="s">
        <v>180</v>
      </c>
      <c r="B114" s="14" t="s">
        <v>2</v>
      </c>
      <c r="C114" s="14">
        <v>22</v>
      </c>
      <c r="D114" s="14" t="s">
        <v>3</v>
      </c>
      <c r="E114" s="14" t="s">
        <v>181</v>
      </c>
      <c r="F114" s="14" t="s">
        <v>5</v>
      </c>
      <c r="G114" s="15">
        <f>(A116*A117+B116*B117+C116*C117+D116*D117)/C114</f>
        <v>83.6818181818182</v>
      </c>
      <c r="H114" s="14"/>
      <c r="I114" s="14"/>
      <c r="J114" s="14"/>
      <c r="K114" s="14"/>
      <c r="L114" s="25"/>
      <c r="M114" s="14"/>
      <c r="N114" s="14"/>
      <c r="O114" s="14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="3" customFormat="1" ht="12.75" spans="1:64">
      <c r="A115" s="14" t="s">
        <v>182</v>
      </c>
      <c r="B115" s="14" t="s">
        <v>183</v>
      </c>
      <c r="C115" s="14" t="s">
        <v>184</v>
      </c>
      <c r="D115" s="14" t="s">
        <v>185</v>
      </c>
      <c r="E115" s="14"/>
      <c r="F115" s="14"/>
      <c r="G115" s="14"/>
      <c r="H115" s="14"/>
      <c r="I115" s="14"/>
      <c r="J115" s="14"/>
      <c r="K115" s="14"/>
      <c r="L115" s="14"/>
      <c r="M115" s="25"/>
      <c r="N115" s="14"/>
      <c r="O115" s="14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="1" customFormat="1" ht="12.75" spans="1:64">
      <c r="A116" s="14">
        <v>5</v>
      </c>
      <c r="B116" s="14">
        <v>6</v>
      </c>
      <c r="C116" s="14">
        <v>5</v>
      </c>
      <c r="D116" s="14">
        <v>6</v>
      </c>
      <c r="E116" s="14"/>
      <c r="F116" s="14"/>
      <c r="G116" s="14"/>
      <c r="H116" s="14"/>
      <c r="I116" s="14"/>
      <c r="J116" s="14"/>
      <c r="K116" s="14"/>
      <c r="L116" s="14"/>
      <c r="M116" s="25"/>
      <c r="N116" s="14"/>
      <c r="O116" s="14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="3" customFormat="1" ht="12" spans="1:64">
      <c r="A117" s="17">
        <v>83</v>
      </c>
      <c r="B117" s="17">
        <v>72</v>
      </c>
      <c r="C117" s="17">
        <v>92</v>
      </c>
      <c r="D117" s="17">
        <v>89</v>
      </c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="1" customFormat="1" ht="12.75" spans="1:64">
      <c r="A118" s="13" t="s">
        <v>186</v>
      </c>
      <c r="B118" s="14" t="s">
        <v>2</v>
      </c>
      <c r="C118" s="14">
        <v>24</v>
      </c>
      <c r="D118" s="14" t="s">
        <v>3</v>
      </c>
      <c r="E118" s="14" t="s">
        <v>28</v>
      </c>
      <c r="F118" s="14" t="s">
        <v>5</v>
      </c>
      <c r="G118" s="15">
        <f>(A120*A121+B120*B121+C120*C121+D120*D121)/C118</f>
        <v>86.75</v>
      </c>
      <c r="H118" s="14"/>
      <c r="I118" s="14"/>
      <c r="J118" s="14"/>
      <c r="K118" s="14"/>
      <c r="L118" s="25"/>
      <c r="M118" s="14"/>
      <c r="N118" s="14"/>
      <c r="O118" s="14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="3" customFormat="1" ht="12.75" spans="1:64">
      <c r="A119" s="14" t="s">
        <v>187</v>
      </c>
      <c r="B119" s="14" t="s">
        <v>188</v>
      </c>
      <c r="C119" s="14" t="s">
        <v>189</v>
      </c>
      <c r="D119" s="14" t="s">
        <v>190</v>
      </c>
      <c r="E119" s="14"/>
      <c r="F119" s="14"/>
      <c r="G119" s="14"/>
      <c r="H119" s="14"/>
      <c r="I119" s="14"/>
      <c r="J119" s="14"/>
      <c r="K119" s="14"/>
      <c r="L119" s="14"/>
      <c r="M119" s="25"/>
      <c r="N119" s="14"/>
      <c r="O119" s="14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="1" customFormat="1" ht="12.75" spans="1:64">
      <c r="A120" s="14">
        <v>6</v>
      </c>
      <c r="B120" s="14">
        <v>6</v>
      </c>
      <c r="C120" s="14">
        <v>6</v>
      </c>
      <c r="D120" s="14">
        <v>6</v>
      </c>
      <c r="E120" s="14"/>
      <c r="F120" s="14"/>
      <c r="G120" s="14"/>
      <c r="H120" s="14"/>
      <c r="I120" s="14"/>
      <c r="J120" s="14"/>
      <c r="K120" s="14"/>
      <c r="L120" s="14"/>
      <c r="M120" s="25"/>
      <c r="N120" s="14"/>
      <c r="O120" s="14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="3" customFormat="1" ht="12" spans="1:64">
      <c r="A121" s="17">
        <v>73</v>
      </c>
      <c r="B121" s="17">
        <v>95</v>
      </c>
      <c r="C121" s="17">
        <v>88</v>
      </c>
      <c r="D121" s="17">
        <v>91</v>
      </c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="1" customFormat="1" ht="12.75" spans="1:64">
      <c r="A122" s="13" t="s">
        <v>191</v>
      </c>
      <c r="B122" s="14" t="s">
        <v>2</v>
      </c>
      <c r="C122" s="14">
        <v>15</v>
      </c>
      <c r="D122" s="14" t="s">
        <v>3</v>
      </c>
      <c r="E122" s="14" t="s">
        <v>192</v>
      </c>
      <c r="F122" s="14" t="s">
        <v>5</v>
      </c>
      <c r="G122" s="15">
        <f>(A124*A125+B124*B125+C124*C125)/C122</f>
        <v>83.1333333333333</v>
      </c>
      <c r="H122" s="14"/>
      <c r="I122" s="14"/>
      <c r="J122" s="14"/>
      <c r="K122" s="14"/>
      <c r="L122" s="25"/>
      <c r="M122" s="14"/>
      <c r="N122" s="14"/>
      <c r="O122" s="14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="3" customFormat="1" ht="12.75" spans="1:64">
      <c r="A123" s="14" t="s">
        <v>193</v>
      </c>
      <c r="B123" s="14" t="s">
        <v>194</v>
      </c>
      <c r="C123" s="14" t="s">
        <v>195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25"/>
      <c r="N123" s="14"/>
      <c r="O123" s="14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="1" customFormat="1" ht="12.75" spans="1:64">
      <c r="A124" s="14">
        <v>5</v>
      </c>
      <c r="B124" s="14">
        <v>6</v>
      </c>
      <c r="C124" s="14">
        <v>4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25"/>
      <c r="N124" s="14"/>
      <c r="O124" s="14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="3" customFormat="1" ht="12" spans="1:64">
      <c r="A125" s="17">
        <v>71</v>
      </c>
      <c r="B125" s="17">
        <v>90</v>
      </c>
      <c r="C125" s="17">
        <v>88</v>
      </c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="1" customFormat="1" ht="12.75" spans="1:64">
      <c r="A126" s="13" t="s">
        <v>196</v>
      </c>
      <c r="B126" s="14" t="s">
        <v>2</v>
      </c>
      <c r="C126" s="14">
        <v>32</v>
      </c>
      <c r="D126" s="14" t="s">
        <v>3</v>
      </c>
      <c r="E126" s="14" t="s">
        <v>100</v>
      </c>
      <c r="F126" s="14" t="s">
        <v>5</v>
      </c>
      <c r="G126" s="15">
        <f>(A128*A129+B128*B129+C128*C129+D128*D129+E128*E129+F128*F129)/C126</f>
        <v>92.0625</v>
      </c>
      <c r="H126" s="14"/>
      <c r="I126" s="14"/>
      <c r="J126" s="14"/>
      <c r="K126" s="14"/>
      <c r="L126" s="25"/>
      <c r="M126" s="14"/>
      <c r="N126" s="14"/>
      <c r="O126" s="14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="3" customFormat="1" ht="12.75" spans="1:64">
      <c r="A127" s="14" t="s">
        <v>197</v>
      </c>
      <c r="B127" s="14" t="s">
        <v>198</v>
      </c>
      <c r="C127" s="14" t="s">
        <v>199</v>
      </c>
      <c r="D127" s="14" t="s">
        <v>200</v>
      </c>
      <c r="E127" s="14" t="s">
        <v>201</v>
      </c>
      <c r="F127" s="14" t="s">
        <v>202</v>
      </c>
      <c r="G127" s="14"/>
      <c r="H127" s="14"/>
      <c r="I127" s="14"/>
      <c r="J127" s="14"/>
      <c r="K127" s="14"/>
      <c r="L127" s="14"/>
      <c r="M127" s="25"/>
      <c r="N127" s="14"/>
      <c r="O127" s="14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="1" customFormat="1" ht="12.75" spans="1:64">
      <c r="A128" s="14">
        <v>6</v>
      </c>
      <c r="B128" s="14">
        <v>6</v>
      </c>
      <c r="C128" s="14">
        <v>6</v>
      </c>
      <c r="D128" s="14">
        <v>5</v>
      </c>
      <c r="E128" s="14">
        <v>6</v>
      </c>
      <c r="F128" s="14">
        <v>3</v>
      </c>
      <c r="G128" s="14"/>
      <c r="H128" s="14"/>
      <c r="I128" s="14"/>
      <c r="J128" s="14"/>
      <c r="K128" s="14"/>
      <c r="L128" s="14"/>
      <c r="M128" s="25"/>
      <c r="N128" s="14"/>
      <c r="O128" s="14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="3" customFormat="1" ht="12" spans="1:64">
      <c r="A129" s="17">
        <v>92</v>
      </c>
      <c r="B129" s="17">
        <v>97</v>
      </c>
      <c r="C129" s="17">
        <v>79</v>
      </c>
      <c r="D129" s="17">
        <v>96</v>
      </c>
      <c r="E129" s="17">
        <v>96</v>
      </c>
      <c r="F129" s="17">
        <v>94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="1" customFormat="1" ht="12.75" spans="1:64">
      <c r="A130" s="13" t="s">
        <v>203</v>
      </c>
      <c r="B130" s="14" t="s">
        <v>2</v>
      </c>
      <c r="C130" s="14">
        <v>37</v>
      </c>
      <c r="D130" s="14" t="s">
        <v>3</v>
      </c>
      <c r="E130" s="14" t="s">
        <v>74</v>
      </c>
      <c r="F130" s="14" t="s">
        <v>5</v>
      </c>
      <c r="G130" s="15">
        <f>(A132*A133+B132*B133+C132*C133+D132*D133+E132*E133+F132*F133+G132*G133+H132*H133)/C130</f>
        <v>95.8108108108108</v>
      </c>
      <c r="H130" s="14"/>
      <c r="I130" s="14"/>
      <c r="J130" s="14"/>
      <c r="K130" s="14"/>
      <c r="L130" s="25"/>
      <c r="M130" s="14"/>
      <c r="N130" s="14"/>
      <c r="O130" s="14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="3" customFormat="1" ht="12.75" spans="1:64">
      <c r="A131" s="14" t="s">
        <v>204</v>
      </c>
      <c r="B131" s="14" t="s">
        <v>205</v>
      </c>
      <c r="C131" s="14" t="s">
        <v>206</v>
      </c>
      <c r="D131" s="14" t="s">
        <v>207</v>
      </c>
      <c r="E131" s="14" t="s">
        <v>208</v>
      </c>
      <c r="F131" s="14" t="s">
        <v>209</v>
      </c>
      <c r="G131" s="14" t="s">
        <v>210</v>
      </c>
      <c r="H131" s="14"/>
      <c r="I131" s="14"/>
      <c r="J131" s="14"/>
      <c r="K131" s="14"/>
      <c r="L131" s="14"/>
      <c r="M131" s="25"/>
      <c r="N131" s="14"/>
      <c r="O131" s="14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="1" customFormat="1" ht="12.75" spans="1:64">
      <c r="A132" s="14">
        <v>6</v>
      </c>
      <c r="B132" s="14">
        <v>6</v>
      </c>
      <c r="C132" s="14">
        <v>6</v>
      </c>
      <c r="D132" s="14">
        <v>3</v>
      </c>
      <c r="E132" s="14">
        <v>6</v>
      </c>
      <c r="F132" s="14">
        <v>5</v>
      </c>
      <c r="G132" s="14">
        <v>5</v>
      </c>
      <c r="H132" s="14"/>
      <c r="I132" s="14"/>
      <c r="J132" s="14"/>
      <c r="K132" s="14"/>
      <c r="L132" s="14"/>
      <c r="M132" s="25"/>
      <c r="N132" s="14"/>
      <c r="O132" s="14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="3" customFormat="1" ht="12" spans="1:64">
      <c r="A133" s="17">
        <v>95</v>
      </c>
      <c r="B133" s="17">
        <v>97</v>
      </c>
      <c r="C133" s="17">
        <v>97</v>
      </c>
      <c r="D133" s="17">
        <v>96</v>
      </c>
      <c r="E133" s="17">
        <v>98</v>
      </c>
      <c r="F133" s="17">
        <v>92</v>
      </c>
      <c r="G133" s="17">
        <v>95</v>
      </c>
      <c r="H133" s="17"/>
      <c r="I133" s="17"/>
      <c r="J133" s="17"/>
      <c r="K133" s="17"/>
      <c r="L133" s="17"/>
      <c r="M133" s="17"/>
      <c r="N133" s="17"/>
      <c r="O133" s="17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="1" customFormat="1" ht="12.75" spans="1:64">
      <c r="A134" s="13" t="s">
        <v>211</v>
      </c>
      <c r="B134" s="14" t="s">
        <v>2</v>
      </c>
      <c r="C134" s="14">
        <v>38</v>
      </c>
      <c r="D134" s="14" t="s">
        <v>3</v>
      </c>
      <c r="E134" s="14" t="s">
        <v>74</v>
      </c>
      <c r="F134" s="14" t="s">
        <v>5</v>
      </c>
      <c r="G134" s="15">
        <f>(A136*A137+B136*B137+C136*C137+D136*D137+E136*E137+F136*F137+G136*G137+H136*H137)/C134</f>
        <v>91.5789473684211</v>
      </c>
      <c r="H134" s="14"/>
      <c r="I134" s="14"/>
      <c r="J134" s="14"/>
      <c r="K134" s="14"/>
      <c r="L134" s="25"/>
      <c r="M134" s="14"/>
      <c r="N134" s="14"/>
      <c r="O134" s="14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="3" customFormat="1" ht="12.75" spans="1:64">
      <c r="A135" s="14" t="s">
        <v>212</v>
      </c>
      <c r="B135" s="14" t="s">
        <v>213</v>
      </c>
      <c r="C135" s="14" t="s">
        <v>214</v>
      </c>
      <c r="D135" s="14" t="s">
        <v>215</v>
      </c>
      <c r="E135" s="14" t="s">
        <v>216</v>
      </c>
      <c r="F135" s="14" t="s">
        <v>217</v>
      </c>
      <c r="G135" s="14" t="s">
        <v>218</v>
      </c>
      <c r="H135" s="14" t="s">
        <v>219</v>
      </c>
      <c r="I135" s="14"/>
      <c r="J135" s="14"/>
      <c r="K135" s="14"/>
      <c r="L135" s="14"/>
      <c r="M135" s="25"/>
      <c r="N135" s="14"/>
      <c r="O135" s="14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="1" customFormat="1" ht="12.75" spans="1:64">
      <c r="A136" s="14">
        <v>6</v>
      </c>
      <c r="B136" s="14">
        <v>1</v>
      </c>
      <c r="C136" s="14">
        <v>6</v>
      </c>
      <c r="D136" s="14">
        <v>6</v>
      </c>
      <c r="E136" s="14">
        <v>6</v>
      </c>
      <c r="F136" s="14">
        <v>6</v>
      </c>
      <c r="G136" s="14">
        <v>1</v>
      </c>
      <c r="H136" s="14">
        <v>6</v>
      </c>
      <c r="I136" s="14"/>
      <c r="J136" s="14"/>
      <c r="K136" s="14"/>
      <c r="L136" s="14"/>
      <c r="M136" s="25"/>
      <c r="N136" s="14"/>
      <c r="O136" s="14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="3" customFormat="1" ht="12" spans="1:64">
      <c r="A137" s="17">
        <v>93</v>
      </c>
      <c r="B137" s="17">
        <v>93</v>
      </c>
      <c r="C137" s="17">
        <v>94</v>
      </c>
      <c r="D137" s="17">
        <v>92</v>
      </c>
      <c r="E137" s="17">
        <v>91</v>
      </c>
      <c r="F137" s="17">
        <v>90</v>
      </c>
      <c r="G137" s="17">
        <v>93</v>
      </c>
      <c r="H137" s="17">
        <v>89</v>
      </c>
      <c r="I137" s="17"/>
      <c r="J137" s="17"/>
      <c r="K137" s="17"/>
      <c r="L137" s="17"/>
      <c r="M137" s="17"/>
      <c r="N137" s="17"/>
      <c r="O137" s="17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="1" customFormat="1" ht="12.75" spans="1:64">
      <c r="A138" s="13" t="s">
        <v>220</v>
      </c>
      <c r="B138" s="14" t="s">
        <v>2</v>
      </c>
      <c r="C138" s="14">
        <v>36</v>
      </c>
      <c r="D138" s="14" t="s">
        <v>3</v>
      </c>
      <c r="E138" s="14" t="s">
        <v>100</v>
      </c>
      <c r="F138" s="14" t="s">
        <v>5</v>
      </c>
      <c r="G138" s="15">
        <f>(A140*A141+B140*B141+C140*C141+D140*D141+E140*E141+F140*F141+G140*G141)/C138</f>
        <v>95</v>
      </c>
      <c r="H138" s="14"/>
      <c r="I138" s="14"/>
      <c r="J138" s="14"/>
      <c r="K138" s="14"/>
      <c r="L138" s="25"/>
      <c r="M138" s="14"/>
      <c r="N138" s="14"/>
      <c r="O138" s="14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="3" customFormat="1" ht="12.75" spans="1:64">
      <c r="A139" s="14" t="s">
        <v>221</v>
      </c>
      <c r="B139" s="14" t="s">
        <v>222</v>
      </c>
      <c r="C139" s="14" t="s">
        <v>223</v>
      </c>
      <c r="D139" s="14" t="s">
        <v>224</v>
      </c>
      <c r="E139" s="14" t="s">
        <v>225</v>
      </c>
      <c r="F139" s="14" t="s">
        <v>226</v>
      </c>
      <c r="G139" s="14" t="s">
        <v>218</v>
      </c>
      <c r="H139" s="14"/>
      <c r="I139" s="14"/>
      <c r="J139" s="14"/>
      <c r="K139" s="14"/>
      <c r="L139" s="14"/>
      <c r="M139" s="25"/>
      <c r="N139" s="14"/>
      <c r="O139" s="14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="1" customFormat="1" ht="12.75" spans="1:64">
      <c r="A140" s="14">
        <v>6</v>
      </c>
      <c r="B140" s="14">
        <v>6</v>
      </c>
      <c r="C140" s="14">
        <v>5</v>
      </c>
      <c r="D140" s="14">
        <v>5</v>
      </c>
      <c r="E140" s="14">
        <v>5</v>
      </c>
      <c r="F140" s="14">
        <v>6</v>
      </c>
      <c r="G140" s="14">
        <v>3</v>
      </c>
      <c r="H140" s="14"/>
      <c r="I140" s="14"/>
      <c r="J140" s="14"/>
      <c r="K140" s="14"/>
      <c r="L140" s="14"/>
      <c r="M140" s="25"/>
      <c r="N140" s="14"/>
      <c r="O140" s="14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="3" customFormat="1" ht="12" spans="1:64">
      <c r="A141" s="17">
        <v>97</v>
      </c>
      <c r="B141" s="17">
        <v>97</v>
      </c>
      <c r="C141" s="17">
        <v>97</v>
      </c>
      <c r="D141" s="17">
        <v>97</v>
      </c>
      <c r="E141" s="17">
        <v>97</v>
      </c>
      <c r="F141" s="17">
        <v>87</v>
      </c>
      <c r="G141" s="17">
        <v>93</v>
      </c>
      <c r="H141" s="17"/>
      <c r="I141" s="17"/>
      <c r="J141" s="17"/>
      <c r="K141" s="17"/>
      <c r="L141" s="17"/>
      <c r="M141" s="17"/>
      <c r="N141" s="17"/>
      <c r="O141" s="17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="1" customFormat="1" ht="12.75" spans="1:64">
      <c r="A142" s="13" t="s">
        <v>227</v>
      </c>
      <c r="B142" s="14" t="s">
        <v>2</v>
      </c>
      <c r="C142" s="14">
        <v>38</v>
      </c>
      <c r="D142" s="14" t="s">
        <v>3</v>
      </c>
      <c r="E142" s="14" t="s">
        <v>110</v>
      </c>
      <c r="F142" s="14" t="s">
        <v>5</v>
      </c>
      <c r="G142" s="15">
        <f>(A144*A145+B144*B145+C144*C145+D144*D145+E144*E145+F144*F145+G144*G145+H144*H145)/C142</f>
        <v>86.3157894736842</v>
      </c>
      <c r="H142" s="14"/>
      <c r="I142" s="14"/>
      <c r="J142" s="14"/>
      <c r="K142" s="14"/>
      <c r="L142" s="25"/>
      <c r="M142" s="14"/>
      <c r="N142" s="14"/>
      <c r="O142" s="14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="3" customFormat="1" ht="12.75" spans="1:64">
      <c r="A143" s="14" t="s">
        <v>228</v>
      </c>
      <c r="B143" s="14" t="s">
        <v>229</v>
      </c>
      <c r="C143" s="14" t="s">
        <v>230</v>
      </c>
      <c r="D143" s="14" t="s">
        <v>231</v>
      </c>
      <c r="E143" s="14" t="s">
        <v>232</v>
      </c>
      <c r="F143" s="14" t="s">
        <v>233</v>
      </c>
      <c r="G143" s="14" t="s">
        <v>234</v>
      </c>
      <c r="H143" s="14" t="s">
        <v>235</v>
      </c>
      <c r="I143" s="14"/>
      <c r="J143" s="14"/>
      <c r="K143" s="14"/>
      <c r="L143" s="14"/>
      <c r="M143" s="25"/>
      <c r="N143" s="14"/>
      <c r="O143" s="14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="1" customFormat="1" ht="12.75" spans="1:64">
      <c r="A144" s="14">
        <v>3</v>
      </c>
      <c r="B144" s="14">
        <v>5</v>
      </c>
      <c r="C144" s="14">
        <v>5</v>
      </c>
      <c r="D144" s="14">
        <v>6</v>
      </c>
      <c r="E144" s="14">
        <v>5</v>
      </c>
      <c r="F144" s="14">
        <v>5</v>
      </c>
      <c r="G144" s="14">
        <v>4</v>
      </c>
      <c r="H144" s="14">
        <v>5</v>
      </c>
      <c r="I144" s="14"/>
      <c r="J144" s="14"/>
      <c r="K144" s="14"/>
      <c r="L144" s="14"/>
      <c r="M144" s="25"/>
      <c r="N144" s="14"/>
      <c r="O144" s="14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="3" customFormat="1" ht="12" spans="1:64">
      <c r="A145" s="17">
        <v>95</v>
      </c>
      <c r="B145" s="17">
        <v>90</v>
      </c>
      <c r="C145" s="17">
        <v>89</v>
      </c>
      <c r="D145" s="17">
        <v>86</v>
      </c>
      <c r="E145" s="17">
        <v>89</v>
      </c>
      <c r="F145" s="17">
        <v>77</v>
      </c>
      <c r="G145" s="17">
        <v>76</v>
      </c>
      <c r="H145" s="17">
        <v>90</v>
      </c>
      <c r="I145" s="17"/>
      <c r="J145" s="17"/>
      <c r="K145" s="17"/>
      <c r="L145" s="17"/>
      <c r="M145" s="17"/>
      <c r="N145" s="17"/>
      <c r="O145" s="17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="1" customFormat="1" ht="12.75" spans="1:64">
      <c r="A146" s="13" t="s">
        <v>236</v>
      </c>
      <c r="B146" s="14" t="s">
        <v>2</v>
      </c>
      <c r="C146" s="14">
        <v>39</v>
      </c>
      <c r="D146" s="14" t="s">
        <v>3</v>
      </c>
      <c r="E146" s="14" t="s">
        <v>141</v>
      </c>
      <c r="F146" s="14" t="s">
        <v>5</v>
      </c>
      <c r="G146" s="15">
        <f>(A148*A149+B148*B149+C148*C149+D148*D149+E148*E149+F148*F149+G148*G149)/C146</f>
        <v>95.4871794871795</v>
      </c>
      <c r="H146" s="14"/>
      <c r="I146" s="14"/>
      <c r="J146" s="14"/>
      <c r="K146" s="14"/>
      <c r="L146" s="25"/>
      <c r="M146" s="14"/>
      <c r="N146" s="14"/>
      <c r="O146" s="14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="3" customFormat="1" ht="12.75" spans="1:64">
      <c r="A147" s="14" t="s">
        <v>237</v>
      </c>
      <c r="B147" s="14" t="s">
        <v>238</v>
      </c>
      <c r="C147" s="14" t="s">
        <v>239</v>
      </c>
      <c r="D147" s="14" t="s">
        <v>240</v>
      </c>
      <c r="E147" s="14" t="s">
        <v>241</v>
      </c>
      <c r="F147" s="14" t="s">
        <v>242</v>
      </c>
      <c r="G147" s="14" t="s">
        <v>243</v>
      </c>
      <c r="H147" s="14"/>
      <c r="I147" s="14"/>
      <c r="J147" s="14"/>
      <c r="K147" s="14"/>
      <c r="L147" s="14"/>
      <c r="M147" s="25"/>
      <c r="N147" s="14"/>
      <c r="O147" s="14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="1" customFormat="1" ht="12.75" spans="1:64">
      <c r="A148" s="14">
        <v>5</v>
      </c>
      <c r="B148" s="14">
        <v>6</v>
      </c>
      <c r="C148" s="14">
        <v>6</v>
      </c>
      <c r="D148" s="14">
        <v>6</v>
      </c>
      <c r="E148" s="14">
        <v>5</v>
      </c>
      <c r="F148" s="14">
        <v>6</v>
      </c>
      <c r="G148" s="14">
        <v>5</v>
      </c>
      <c r="H148" s="14"/>
      <c r="I148" s="14"/>
      <c r="J148" s="14"/>
      <c r="K148" s="14"/>
      <c r="L148" s="14"/>
      <c r="M148" s="25"/>
      <c r="N148" s="14"/>
      <c r="O148" s="14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="3" customFormat="1" ht="12" spans="1:64">
      <c r="A149" s="17">
        <v>90</v>
      </c>
      <c r="B149" s="17">
        <v>97</v>
      </c>
      <c r="C149" s="17">
        <v>96</v>
      </c>
      <c r="D149" s="17">
        <v>94</v>
      </c>
      <c r="E149" s="17">
        <v>96</v>
      </c>
      <c r="F149" s="17">
        <v>97</v>
      </c>
      <c r="G149" s="17">
        <v>98</v>
      </c>
      <c r="H149" s="17"/>
      <c r="I149" s="17"/>
      <c r="J149" s="17"/>
      <c r="K149" s="17"/>
      <c r="L149" s="17"/>
      <c r="M149" s="17"/>
      <c r="N149" s="17"/>
      <c r="O149" s="17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="1" customFormat="1" ht="12.75" spans="1:64">
      <c r="A150" s="13" t="s">
        <v>244</v>
      </c>
      <c r="B150" s="14" t="s">
        <v>2</v>
      </c>
      <c r="C150" s="14">
        <v>43</v>
      </c>
      <c r="D150" s="14" t="s">
        <v>3</v>
      </c>
      <c r="E150" s="14" t="s">
        <v>165</v>
      </c>
      <c r="F150" s="14" t="s">
        <v>5</v>
      </c>
      <c r="G150" s="15">
        <f>(A152*A153+B152*B153+C152*C153+D152*D153+E152*E153+F152*F153+G152*G153+H152*H153+I152*I153+J152*J153)/C150</f>
        <v>91.7441860465116</v>
      </c>
      <c r="H150" s="14"/>
      <c r="I150" s="14"/>
      <c r="J150" s="14"/>
      <c r="K150" s="14"/>
      <c r="L150" s="25"/>
      <c r="M150" s="14"/>
      <c r="N150" s="14"/>
      <c r="O150" s="14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="3" customFormat="1" ht="12.75" spans="1:64">
      <c r="A151" s="14" t="s">
        <v>245</v>
      </c>
      <c r="B151" s="14" t="s">
        <v>246</v>
      </c>
      <c r="C151" s="14" t="s">
        <v>247</v>
      </c>
      <c r="D151" s="14" t="s">
        <v>248</v>
      </c>
      <c r="E151" s="14" t="s">
        <v>209</v>
      </c>
      <c r="F151" s="14" t="s">
        <v>249</v>
      </c>
      <c r="G151" s="14" t="s">
        <v>250</v>
      </c>
      <c r="H151" s="14" t="s">
        <v>251</v>
      </c>
      <c r="I151" s="14" t="s">
        <v>252</v>
      </c>
      <c r="J151" s="14" t="s">
        <v>253</v>
      </c>
      <c r="K151" s="14"/>
      <c r="L151" s="14"/>
      <c r="M151" s="25"/>
      <c r="N151" s="14"/>
      <c r="O151" s="14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="1" customFormat="1" ht="12.75" spans="1:64">
      <c r="A152" s="14">
        <v>5</v>
      </c>
      <c r="B152" s="14">
        <v>4</v>
      </c>
      <c r="C152" s="14">
        <v>6</v>
      </c>
      <c r="D152" s="14">
        <v>5</v>
      </c>
      <c r="E152" s="14">
        <v>1</v>
      </c>
      <c r="F152" s="14">
        <v>4</v>
      </c>
      <c r="G152" s="14">
        <v>4</v>
      </c>
      <c r="H152" s="14">
        <v>4</v>
      </c>
      <c r="I152" s="14">
        <v>4</v>
      </c>
      <c r="J152" s="14">
        <v>6</v>
      </c>
      <c r="K152" s="14"/>
      <c r="L152" s="14"/>
      <c r="M152" s="25"/>
      <c r="N152" s="14"/>
      <c r="O152" s="14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="3" customFormat="1" ht="12" spans="1:64">
      <c r="A153" s="17">
        <v>90</v>
      </c>
      <c r="B153" s="17">
        <v>89</v>
      </c>
      <c r="C153" s="17">
        <v>93</v>
      </c>
      <c r="D153" s="17">
        <v>91</v>
      </c>
      <c r="E153" s="17">
        <v>92</v>
      </c>
      <c r="F153" s="17">
        <v>95</v>
      </c>
      <c r="G153" s="17">
        <v>89</v>
      </c>
      <c r="H153" s="17">
        <v>90</v>
      </c>
      <c r="I153" s="17">
        <v>95</v>
      </c>
      <c r="J153" s="17">
        <v>93</v>
      </c>
      <c r="K153" s="17"/>
      <c r="L153" s="17"/>
      <c r="M153" s="17"/>
      <c r="N153" s="17"/>
      <c r="O153" s="17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="1" customFormat="1" ht="12.75" spans="1:64">
      <c r="A154" s="13" t="s">
        <v>254</v>
      </c>
      <c r="B154" s="14" t="s">
        <v>2</v>
      </c>
      <c r="C154" s="14">
        <v>23</v>
      </c>
      <c r="D154" s="14" t="s">
        <v>3</v>
      </c>
      <c r="E154" s="14" t="s">
        <v>58</v>
      </c>
      <c r="F154" s="14" t="s">
        <v>5</v>
      </c>
      <c r="G154" s="15">
        <f>(A156*A157+B156*B157+C156*C157+D156*D157+E156*E157+F156*F157+G156*G157+H156*H157+I156*I157+J156*J157)/C154</f>
        <v>90.3478260869565</v>
      </c>
      <c r="H154" s="14"/>
      <c r="I154" s="14"/>
      <c r="J154" s="14"/>
      <c r="K154" s="14"/>
      <c r="L154" s="25"/>
      <c r="M154" s="14"/>
      <c r="N154" s="14"/>
      <c r="O154" s="14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="3" customFormat="1" ht="12.75" spans="1:64">
      <c r="A155" s="14" t="s">
        <v>255</v>
      </c>
      <c r="B155" s="14" t="s">
        <v>256</v>
      </c>
      <c r="C155" s="14" t="s">
        <v>257</v>
      </c>
      <c r="D155" s="14" t="s">
        <v>258</v>
      </c>
      <c r="E155" s="14" t="s">
        <v>259</v>
      </c>
      <c r="F155" s="14" t="s">
        <v>260</v>
      </c>
      <c r="G155" s="14" t="s">
        <v>261</v>
      </c>
      <c r="H155" s="14" t="s">
        <v>262</v>
      </c>
      <c r="I155" s="14" t="s">
        <v>263</v>
      </c>
      <c r="J155" s="14" t="s">
        <v>264</v>
      </c>
      <c r="K155" s="14"/>
      <c r="L155" s="14"/>
      <c r="M155" s="25"/>
      <c r="N155" s="14"/>
      <c r="O155" s="14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="1" customFormat="1" ht="12.75" spans="1:64">
      <c r="A156" s="14">
        <v>2</v>
      </c>
      <c r="B156" s="14">
        <v>1</v>
      </c>
      <c r="C156" s="14">
        <v>2</v>
      </c>
      <c r="D156" s="14">
        <v>2</v>
      </c>
      <c r="E156" s="14">
        <v>2</v>
      </c>
      <c r="F156" s="14">
        <v>2</v>
      </c>
      <c r="G156" s="14">
        <v>6</v>
      </c>
      <c r="H156" s="14">
        <v>1</v>
      </c>
      <c r="I156" s="14">
        <v>1</v>
      </c>
      <c r="J156" s="14">
        <v>4</v>
      </c>
      <c r="K156" s="14"/>
      <c r="L156" s="14"/>
      <c r="M156" s="25"/>
      <c r="N156" s="14"/>
      <c r="O156" s="14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="3" customFormat="1" ht="12" spans="1:64">
      <c r="A157" s="17">
        <v>94</v>
      </c>
      <c r="B157" s="17">
        <v>95</v>
      </c>
      <c r="C157" s="17">
        <v>89</v>
      </c>
      <c r="D157" s="17">
        <v>90</v>
      </c>
      <c r="E157" s="17">
        <v>95</v>
      </c>
      <c r="F157" s="17">
        <v>94</v>
      </c>
      <c r="G157" s="17">
        <v>88</v>
      </c>
      <c r="H157" s="17">
        <v>90</v>
      </c>
      <c r="I157" s="17">
        <v>89</v>
      </c>
      <c r="J157" s="17">
        <v>88</v>
      </c>
      <c r="K157" s="17"/>
      <c r="L157" s="17"/>
      <c r="M157" s="17"/>
      <c r="N157" s="17"/>
      <c r="O157" s="17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="1" customFormat="1" ht="12.75" spans="1:64">
      <c r="A158" s="13" t="s">
        <v>265</v>
      </c>
      <c r="B158" s="14" t="s">
        <v>2</v>
      </c>
      <c r="C158" s="14">
        <v>32</v>
      </c>
      <c r="D158" s="14" t="s">
        <v>3</v>
      </c>
      <c r="E158" s="14" t="s">
        <v>28</v>
      </c>
      <c r="F158" s="14" t="s">
        <v>5</v>
      </c>
      <c r="G158" s="15">
        <f>(A160*A161+B160*B161+C160*C161+D160*D161+E160*E161+F160*F161)/C158</f>
        <v>90.3125</v>
      </c>
      <c r="H158" s="14"/>
      <c r="I158" s="14"/>
      <c r="J158" s="14"/>
      <c r="K158" s="14"/>
      <c r="L158" s="25"/>
      <c r="M158" s="14"/>
      <c r="N158" s="14"/>
      <c r="O158" s="14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="3" customFormat="1" ht="12.75" spans="1:64">
      <c r="A159" s="14" t="s">
        <v>266</v>
      </c>
      <c r="B159" s="14" t="s">
        <v>267</v>
      </c>
      <c r="C159" s="14" t="s">
        <v>268</v>
      </c>
      <c r="D159" s="14" t="s">
        <v>269</v>
      </c>
      <c r="E159" s="14" t="s">
        <v>270</v>
      </c>
      <c r="F159" s="14" t="s">
        <v>271</v>
      </c>
      <c r="H159" s="14"/>
      <c r="I159" s="14"/>
      <c r="J159" s="14"/>
      <c r="K159" s="14"/>
      <c r="L159" s="14"/>
      <c r="M159" s="25"/>
      <c r="N159" s="14"/>
      <c r="O159" s="14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="1" customFormat="1" ht="12.75" spans="1:64">
      <c r="A160" s="14">
        <v>4</v>
      </c>
      <c r="B160" s="14">
        <v>5</v>
      </c>
      <c r="C160" s="14">
        <v>6</v>
      </c>
      <c r="D160" s="14">
        <v>5</v>
      </c>
      <c r="E160" s="14">
        <v>6</v>
      </c>
      <c r="F160" s="14">
        <v>6</v>
      </c>
      <c r="H160" s="14"/>
      <c r="I160" s="14"/>
      <c r="J160" s="14"/>
      <c r="K160" s="14"/>
      <c r="L160" s="14"/>
      <c r="M160" s="25"/>
      <c r="N160" s="14"/>
      <c r="O160" s="14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="3" customFormat="1" ht="12" spans="1:64">
      <c r="A161" s="17">
        <v>88</v>
      </c>
      <c r="B161" s="17">
        <v>79</v>
      </c>
      <c r="C161" s="17">
        <v>96</v>
      </c>
      <c r="D161" s="17">
        <v>95</v>
      </c>
      <c r="E161" s="17">
        <v>95</v>
      </c>
      <c r="F161" s="17">
        <v>87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="1" customFormat="1" ht="12.75" spans="1:64">
      <c r="A162" s="13" t="s">
        <v>272</v>
      </c>
      <c r="B162" s="14" t="s">
        <v>2</v>
      </c>
      <c r="C162" s="14">
        <v>28</v>
      </c>
      <c r="D162" s="14" t="s">
        <v>3</v>
      </c>
      <c r="E162" s="14" t="s">
        <v>45</v>
      </c>
      <c r="F162" s="14" t="s">
        <v>5</v>
      </c>
      <c r="G162" s="15">
        <f>(A164*A165+B164*B165+C164*C165+D164*D165+E164*E165)/C162</f>
        <v>93.1428571428571</v>
      </c>
      <c r="H162" s="14"/>
      <c r="I162" s="14"/>
      <c r="J162" s="14"/>
      <c r="K162" s="14"/>
      <c r="L162" s="25"/>
      <c r="M162" s="14"/>
      <c r="N162" s="14"/>
      <c r="O162" s="14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="3" customFormat="1" ht="12.75" spans="1:64">
      <c r="A163" s="14" t="s">
        <v>273</v>
      </c>
      <c r="B163" s="14" t="s">
        <v>274</v>
      </c>
      <c r="C163" s="14" t="s">
        <v>275</v>
      </c>
      <c r="D163" s="14" t="s">
        <v>276</v>
      </c>
      <c r="E163" s="14" t="s">
        <v>277</v>
      </c>
      <c r="F163" s="14"/>
      <c r="G163" s="14"/>
      <c r="H163" s="14"/>
      <c r="I163" s="14"/>
      <c r="J163" s="14"/>
      <c r="K163" s="14"/>
      <c r="L163" s="14"/>
      <c r="M163" s="25"/>
      <c r="N163" s="14"/>
      <c r="O163" s="14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="1" customFormat="1" ht="12.75" spans="1:64">
      <c r="A164" s="14">
        <v>4</v>
      </c>
      <c r="B164" s="14">
        <v>6</v>
      </c>
      <c r="C164" s="14">
        <v>6</v>
      </c>
      <c r="D164" s="14">
        <v>6</v>
      </c>
      <c r="E164" s="14">
        <v>6</v>
      </c>
      <c r="F164" s="14"/>
      <c r="G164" s="14"/>
      <c r="H164" s="14"/>
      <c r="I164" s="14"/>
      <c r="J164" s="14"/>
      <c r="K164" s="14"/>
      <c r="L164" s="14"/>
      <c r="M164" s="25"/>
      <c r="N164" s="14"/>
      <c r="O164" s="14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="3" customFormat="1" ht="12" spans="1:64">
      <c r="A165" s="17">
        <v>94</v>
      </c>
      <c r="B165" s="17">
        <v>95</v>
      </c>
      <c r="C165" s="17">
        <v>95</v>
      </c>
      <c r="D165" s="17">
        <v>95</v>
      </c>
      <c r="E165" s="17">
        <v>87</v>
      </c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="1" customFormat="1" ht="12" spans="1:64">
      <c r="A166" s="13" t="s">
        <v>278</v>
      </c>
      <c r="B166" s="14" t="s">
        <v>2</v>
      </c>
      <c r="C166" s="14">
        <v>18</v>
      </c>
      <c r="D166" s="14" t="s">
        <v>3</v>
      </c>
      <c r="E166" s="23" t="s">
        <v>279</v>
      </c>
      <c r="F166" s="14" t="s">
        <v>5</v>
      </c>
      <c r="G166" s="15">
        <f>(A168*A169+B168*B169+C168*C169+D168*D169+E168*E169+F168*F169+G168*G169+H168*H169)/C166</f>
        <v>82.6666666666667</v>
      </c>
      <c r="H166" s="14"/>
      <c r="I166" s="14"/>
      <c r="J166" s="14"/>
      <c r="K166" s="14"/>
      <c r="L166" s="14"/>
      <c r="M166" s="14"/>
      <c r="N166" s="14"/>
      <c r="O166" s="14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="1" customFormat="1" ht="12" spans="1:64">
      <c r="A167" s="14" t="s">
        <v>280</v>
      </c>
      <c r="B167" s="14" t="s">
        <v>281</v>
      </c>
      <c r="C167" s="14" t="s">
        <v>282</v>
      </c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</row>
    <row r="168" s="2" customFormat="1" ht="12" spans="1:64">
      <c r="A168" s="14">
        <v>6</v>
      </c>
      <c r="B168" s="14">
        <v>6</v>
      </c>
      <c r="C168" s="14">
        <v>6</v>
      </c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</row>
    <row r="169" s="2" customFormat="1" ht="11.25" customHeight="1" spans="1:64">
      <c r="A169" s="17">
        <v>83</v>
      </c>
      <c r="B169" s="17">
        <v>75</v>
      </c>
      <c r="C169" s="17">
        <v>90</v>
      </c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</row>
    <row r="170" s="1" customFormat="1" ht="12" spans="1:64">
      <c r="A170" s="13" t="s">
        <v>283</v>
      </c>
      <c r="B170" s="14" t="s">
        <v>2</v>
      </c>
      <c r="C170" s="14">
        <v>20</v>
      </c>
      <c r="D170" s="14" t="s">
        <v>3</v>
      </c>
      <c r="E170" s="23" t="s">
        <v>284</v>
      </c>
      <c r="F170" s="14" t="s">
        <v>5</v>
      </c>
      <c r="G170" s="15">
        <f>(A172*A173+B172*B173+C172*C173+D172*D173+E172*E173+F172*F173+G172*G173+H172*H173)/C170</f>
        <v>83.5</v>
      </c>
      <c r="H170" s="14"/>
      <c r="I170" s="14"/>
      <c r="J170" s="14"/>
      <c r="K170" s="14"/>
      <c r="L170" s="14"/>
      <c r="M170" s="14"/>
      <c r="N170" s="14"/>
      <c r="O170" s="14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</row>
    <row r="171" s="1" customFormat="1" ht="12" spans="1:64">
      <c r="A171" s="14" t="s">
        <v>285</v>
      </c>
      <c r="B171" s="14" t="s">
        <v>286</v>
      </c>
      <c r="C171" s="14" t="s">
        <v>287</v>
      </c>
      <c r="D171" s="14" t="s">
        <v>288</v>
      </c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</row>
    <row r="172" s="2" customFormat="1" ht="12" spans="1:64">
      <c r="A172" s="14">
        <v>4</v>
      </c>
      <c r="B172" s="14">
        <v>6</v>
      </c>
      <c r="C172" s="14">
        <v>6</v>
      </c>
      <c r="D172" s="14">
        <v>4</v>
      </c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</row>
    <row r="173" s="2" customFormat="1" ht="12" spans="1:64">
      <c r="A173" s="17">
        <v>82</v>
      </c>
      <c r="B173" s="17">
        <v>95</v>
      </c>
      <c r="C173" s="17">
        <v>72</v>
      </c>
      <c r="D173" s="17">
        <v>85</v>
      </c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</row>
    <row r="174" s="1" customFormat="1" ht="12" spans="1:64">
      <c r="A174" s="13" t="s">
        <v>289</v>
      </c>
      <c r="B174" s="14" t="s">
        <v>2</v>
      </c>
      <c r="C174" s="14">
        <v>40</v>
      </c>
      <c r="D174" s="14" t="s">
        <v>3</v>
      </c>
      <c r="E174" s="14" t="s">
        <v>290</v>
      </c>
      <c r="F174" s="14" t="s">
        <v>5</v>
      </c>
      <c r="G174" s="15">
        <f>(A176*A177+B176*B177+C176*C177+D176*D177+E176*E177+F176*F177+G176*G177+H176*H177)/C174</f>
        <v>97.35</v>
      </c>
      <c r="H174" s="14"/>
      <c r="I174" s="16"/>
      <c r="J174" s="16"/>
      <c r="K174" s="14"/>
      <c r="L174" s="14"/>
      <c r="M174" s="14"/>
      <c r="N174" s="14"/>
      <c r="O174" s="14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</row>
    <row r="175" s="1" customFormat="1" ht="12" spans="1:64">
      <c r="A175" s="14" t="s">
        <v>291</v>
      </c>
      <c r="B175" s="14" t="s">
        <v>292</v>
      </c>
      <c r="C175" s="14" t="s">
        <v>293</v>
      </c>
      <c r="D175" s="14" t="s">
        <v>294</v>
      </c>
      <c r="E175" s="14" t="s">
        <v>295</v>
      </c>
      <c r="F175" s="14" t="s">
        <v>296</v>
      </c>
      <c r="G175" s="14" t="s">
        <v>297</v>
      </c>
      <c r="H175" s="14"/>
      <c r="I175" s="14"/>
      <c r="J175" s="16"/>
      <c r="K175" s="16"/>
      <c r="L175" s="16"/>
      <c r="M175" s="16"/>
      <c r="N175" s="16"/>
      <c r="O175" s="1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</row>
    <row r="176" s="1" customFormat="1" ht="12" spans="1:64">
      <c r="A176" s="16">
        <v>6</v>
      </c>
      <c r="B176" s="16">
        <v>6</v>
      </c>
      <c r="C176" s="16">
        <v>6</v>
      </c>
      <c r="D176" s="16">
        <v>6</v>
      </c>
      <c r="E176" s="16">
        <v>6</v>
      </c>
      <c r="F176" s="16">
        <v>6</v>
      </c>
      <c r="G176" s="16">
        <v>4</v>
      </c>
      <c r="H176" s="16"/>
      <c r="I176" s="16"/>
      <c r="J176" s="16"/>
      <c r="K176" s="16"/>
      <c r="L176" s="16"/>
      <c r="M176" s="16"/>
      <c r="N176" s="16"/>
      <c r="O176" s="1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</row>
    <row r="177" s="3" customFormat="1" ht="12" spans="1:64">
      <c r="A177" s="17">
        <v>98</v>
      </c>
      <c r="B177" s="17">
        <v>97</v>
      </c>
      <c r="C177" s="17">
        <v>98</v>
      </c>
      <c r="D177" s="17">
        <v>96</v>
      </c>
      <c r="E177" s="17">
        <v>98</v>
      </c>
      <c r="F177" s="17">
        <v>98</v>
      </c>
      <c r="G177" s="17">
        <v>96</v>
      </c>
      <c r="H177" s="17"/>
      <c r="I177" s="32"/>
      <c r="J177" s="32"/>
      <c r="K177" s="17"/>
      <c r="L177" s="17"/>
      <c r="M177" s="17"/>
      <c r="N177" s="17"/>
      <c r="O177" s="17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</row>
    <row r="178" s="1" customFormat="1" ht="12" spans="1:64">
      <c r="A178" s="13" t="s">
        <v>298</v>
      </c>
      <c r="B178" s="14" t="s">
        <v>2</v>
      </c>
      <c r="C178" s="14">
        <v>30</v>
      </c>
      <c r="D178" s="14" t="s">
        <v>3</v>
      </c>
      <c r="E178" s="14" t="s">
        <v>299</v>
      </c>
      <c r="F178" s="14" t="s">
        <v>5</v>
      </c>
      <c r="G178" s="15">
        <f>(A180*A181+B180*B181+C180*C181+D180*D181+E180*E181+F180*F181+G180*G181+H180*H181)/C178</f>
        <v>94.5333333333333</v>
      </c>
      <c r="H178" s="14"/>
      <c r="I178" s="16"/>
      <c r="J178" s="16"/>
      <c r="K178" s="14"/>
      <c r="L178" s="14"/>
      <c r="M178" s="14"/>
      <c r="N178" s="14"/>
      <c r="O178" s="14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</row>
    <row r="179" s="1" customFormat="1" ht="12" spans="1:64">
      <c r="A179" s="14" t="s">
        <v>300</v>
      </c>
      <c r="B179" s="14" t="s">
        <v>301</v>
      </c>
      <c r="C179" s="14" t="s">
        <v>302</v>
      </c>
      <c r="D179" s="14" t="s">
        <v>297</v>
      </c>
      <c r="E179" s="14" t="s">
        <v>303</v>
      </c>
      <c r="F179" s="14" t="s">
        <v>304</v>
      </c>
      <c r="G179" s="14"/>
      <c r="H179" s="14"/>
      <c r="I179" s="14"/>
      <c r="J179" s="16"/>
      <c r="K179" s="16"/>
      <c r="L179" s="16"/>
      <c r="M179" s="16"/>
      <c r="N179" s="16"/>
      <c r="O179" s="1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</row>
    <row r="180" s="1" customFormat="1" ht="12" spans="1:64">
      <c r="A180" s="16">
        <v>6</v>
      </c>
      <c r="B180" s="16">
        <v>6</v>
      </c>
      <c r="C180" s="16">
        <v>6</v>
      </c>
      <c r="D180" s="16">
        <v>5</v>
      </c>
      <c r="E180" s="16">
        <v>6</v>
      </c>
      <c r="F180" s="16">
        <v>1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</row>
    <row r="181" s="3" customFormat="1" ht="12" spans="1:64">
      <c r="A181" s="17">
        <v>95</v>
      </c>
      <c r="B181" s="17">
        <v>96</v>
      </c>
      <c r="C181" s="17">
        <v>96</v>
      </c>
      <c r="D181" s="17">
        <v>96</v>
      </c>
      <c r="E181" s="17">
        <v>90</v>
      </c>
      <c r="F181" s="17">
        <v>94</v>
      </c>
      <c r="G181" s="17"/>
      <c r="H181" s="17"/>
      <c r="I181" s="32"/>
      <c r="J181" s="32"/>
      <c r="K181" s="17"/>
      <c r="L181" s="17"/>
      <c r="M181" s="17"/>
      <c r="N181" s="17"/>
      <c r="O181" s="17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</row>
    <row r="182" s="1" customFormat="1" ht="12" spans="1:64">
      <c r="A182" s="13" t="s">
        <v>305</v>
      </c>
      <c r="B182" s="16" t="s">
        <v>2</v>
      </c>
      <c r="C182" s="16">
        <v>33</v>
      </c>
      <c r="D182" s="16" t="s">
        <v>3</v>
      </c>
      <c r="E182" s="16" t="s">
        <v>284</v>
      </c>
      <c r="F182" s="16" t="s">
        <v>5</v>
      </c>
      <c r="G182" s="15">
        <f>(A184*A185+B184*B185+C184*C185+D184*D185+E184*E185+F184*F185+G184*G185+H184*H185)/C182</f>
        <v>91</v>
      </c>
      <c r="H182" s="16"/>
      <c r="I182" s="16"/>
      <c r="J182" s="16"/>
      <c r="K182" s="16"/>
      <c r="L182" s="16"/>
      <c r="M182" s="16"/>
      <c r="N182" s="14"/>
      <c r="O182" s="14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</row>
    <row r="183" s="1" customFormat="1" ht="12" spans="1:64">
      <c r="A183" s="16" t="s">
        <v>306</v>
      </c>
      <c r="B183" s="16" t="s">
        <v>307</v>
      </c>
      <c r="C183" s="16" t="s">
        <v>308</v>
      </c>
      <c r="D183" s="16" t="s">
        <v>309</v>
      </c>
      <c r="E183" s="16" t="s">
        <v>310</v>
      </c>
      <c r="F183" s="16" t="s">
        <v>311</v>
      </c>
      <c r="G183" s="16" t="s">
        <v>304</v>
      </c>
      <c r="H183" s="16" t="s">
        <v>312</v>
      </c>
      <c r="I183" s="16"/>
      <c r="J183" s="16"/>
      <c r="K183" s="16"/>
      <c r="L183" s="16"/>
      <c r="M183" s="16"/>
      <c r="N183" s="14"/>
      <c r="O183" s="14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</row>
    <row r="184" s="1" customFormat="1" ht="12.75" spans="1:64">
      <c r="A184" s="21">
        <v>6</v>
      </c>
      <c r="B184" s="16">
        <v>5</v>
      </c>
      <c r="C184" s="16">
        <v>5</v>
      </c>
      <c r="D184" s="16">
        <v>6</v>
      </c>
      <c r="E184" s="16">
        <v>1</v>
      </c>
      <c r="F184" s="16">
        <v>6</v>
      </c>
      <c r="G184" s="16">
        <v>2</v>
      </c>
      <c r="H184" s="16">
        <v>2</v>
      </c>
      <c r="I184" s="16"/>
      <c r="J184" s="16"/>
      <c r="K184" s="16"/>
      <c r="L184" s="16"/>
      <c r="M184" s="16"/>
      <c r="N184" s="14"/>
      <c r="O184" s="14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</row>
    <row r="185" s="3" customFormat="1" ht="12" spans="1:64">
      <c r="A185" s="17">
        <v>95</v>
      </c>
      <c r="B185" s="17">
        <v>94</v>
      </c>
      <c r="C185" s="17">
        <v>89</v>
      </c>
      <c r="D185" s="17">
        <v>91</v>
      </c>
      <c r="E185" s="17">
        <v>80</v>
      </c>
      <c r="F185" s="17">
        <v>86</v>
      </c>
      <c r="G185" s="17">
        <v>94</v>
      </c>
      <c r="H185" s="17">
        <v>94</v>
      </c>
      <c r="I185" s="17"/>
      <c r="J185" s="17"/>
      <c r="K185" s="17"/>
      <c r="L185" s="17"/>
      <c r="M185" s="17"/>
      <c r="N185" s="17"/>
      <c r="O185" s="17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</row>
    <row r="186" s="1" customFormat="1" ht="12" spans="1:64">
      <c r="A186" s="13" t="s">
        <v>313</v>
      </c>
      <c r="B186" s="16" t="s">
        <v>2</v>
      </c>
      <c r="C186" s="16">
        <v>28</v>
      </c>
      <c r="D186" s="16" t="s">
        <v>3</v>
      </c>
      <c r="E186" s="16" t="s">
        <v>314</v>
      </c>
      <c r="F186" s="16" t="s">
        <v>5</v>
      </c>
      <c r="G186" s="15">
        <f>(A188*A189+B188*B189+C188*C189+D188*D189+E188*E189+F188*F189+G188*G189+H188*H189)/C186</f>
        <v>86.9285714285714</v>
      </c>
      <c r="H186" s="16"/>
      <c r="I186" s="16"/>
      <c r="J186" s="16"/>
      <c r="K186" s="16"/>
      <c r="L186" s="16"/>
      <c r="M186" s="16"/>
      <c r="N186" s="14"/>
      <c r="O186" s="14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</row>
    <row r="187" s="1" customFormat="1" ht="12" spans="1:64">
      <c r="A187" s="14" t="s">
        <v>315</v>
      </c>
      <c r="B187" s="16" t="s">
        <v>316</v>
      </c>
      <c r="C187" s="16" t="s">
        <v>317</v>
      </c>
      <c r="D187" s="16" t="s">
        <v>318</v>
      </c>
      <c r="E187" s="16" t="s">
        <v>319</v>
      </c>
      <c r="F187" s="16"/>
      <c r="G187" s="16"/>
      <c r="H187" s="16"/>
      <c r="I187" s="16"/>
      <c r="J187" s="16"/>
      <c r="K187" s="16"/>
      <c r="L187" s="16"/>
      <c r="M187" s="16"/>
      <c r="N187" s="14"/>
      <c r="O187" s="14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</row>
    <row r="188" s="1" customFormat="1" ht="12" spans="1:64">
      <c r="A188" s="14">
        <v>6</v>
      </c>
      <c r="B188" s="16">
        <v>5</v>
      </c>
      <c r="C188" s="16">
        <v>6</v>
      </c>
      <c r="D188" s="16">
        <v>5</v>
      </c>
      <c r="E188" s="16">
        <v>6</v>
      </c>
      <c r="F188" s="16"/>
      <c r="G188" s="16"/>
      <c r="H188" s="16"/>
      <c r="I188" s="16"/>
      <c r="J188" s="16"/>
      <c r="K188" s="16"/>
      <c r="L188" s="16"/>
      <c r="M188" s="16"/>
      <c r="N188" s="14"/>
      <c r="O188" s="14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</row>
    <row r="189" s="3" customFormat="1" ht="12" spans="1:64">
      <c r="A189" s="17">
        <v>95</v>
      </c>
      <c r="B189" s="17">
        <v>95</v>
      </c>
      <c r="C189" s="17">
        <v>68</v>
      </c>
      <c r="D189" s="17">
        <v>87</v>
      </c>
      <c r="E189" s="17">
        <v>91</v>
      </c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</row>
    <row r="190" s="1" customFormat="1" ht="12" spans="1:64">
      <c r="A190" s="13" t="s">
        <v>320</v>
      </c>
      <c r="B190" s="16" t="s">
        <v>2</v>
      </c>
      <c r="C190" s="16">
        <v>34</v>
      </c>
      <c r="D190" s="16" t="s">
        <v>3</v>
      </c>
      <c r="E190" s="16" t="s">
        <v>321</v>
      </c>
      <c r="F190" s="16" t="s">
        <v>5</v>
      </c>
      <c r="G190" s="15">
        <f>(A192*A193+B192*B193+C192*C193+D192*D193+E192*E193+F192*F193+G192*G193+H192*H193)/C190</f>
        <v>85.2647058823529</v>
      </c>
      <c r="H190" s="16"/>
      <c r="I190" s="16"/>
      <c r="J190" s="16"/>
      <c r="K190" s="19"/>
      <c r="L190" s="16"/>
      <c r="M190" s="16"/>
      <c r="N190" s="14"/>
      <c r="O190" s="14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</row>
    <row r="191" s="1" customFormat="1" ht="12" spans="1:64">
      <c r="A191" s="16" t="s">
        <v>322</v>
      </c>
      <c r="B191" s="16" t="s">
        <v>323</v>
      </c>
      <c r="C191" s="16" t="s">
        <v>324</v>
      </c>
      <c r="D191" s="16" t="s">
        <v>310</v>
      </c>
      <c r="E191" s="16" t="s">
        <v>325</v>
      </c>
      <c r="F191" s="16" t="s">
        <v>326</v>
      </c>
      <c r="G191" s="16" t="s">
        <v>327</v>
      </c>
      <c r="H191" s="16"/>
      <c r="I191" s="16"/>
      <c r="J191" s="16"/>
      <c r="K191" s="16"/>
      <c r="L191" s="16"/>
      <c r="M191" s="16"/>
      <c r="N191" s="14"/>
      <c r="O191" s="14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</row>
    <row r="192" s="1" customFormat="1" ht="12" spans="1:64">
      <c r="A192" s="16">
        <v>6</v>
      </c>
      <c r="B192" s="16">
        <v>3</v>
      </c>
      <c r="C192" s="16">
        <v>6</v>
      </c>
      <c r="D192" s="16">
        <v>4</v>
      </c>
      <c r="E192" s="16">
        <v>5</v>
      </c>
      <c r="F192" s="16">
        <v>5</v>
      </c>
      <c r="G192" s="16">
        <v>5</v>
      </c>
      <c r="H192" s="16"/>
      <c r="I192" s="16"/>
      <c r="J192" s="16"/>
      <c r="K192" s="16"/>
      <c r="L192" s="16"/>
      <c r="M192" s="16"/>
      <c r="N192" s="14"/>
      <c r="O192" s="14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</row>
    <row r="193" s="3" customFormat="1" ht="12" spans="1:64">
      <c r="A193" s="17">
        <v>83</v>
      </c>
      <c r="B193" s="17">
        <v>84</v>
      </c>
      <c r="C193" s="17">
        <v>84</v>
      </c>
      <c r="D193" s="17">
        <v>80</v>
      </c>
      <c r="E193" s="17">
        <v>72</v>
      </c>
      <c r="F193" s="17">
        <v>96</v>
      </c>
      <c r="G193" s="17">
        <v>97</v>
      </c>
      <c r="H193" s="17"/>
      <c r="I193" s="17"/>
      <c r="J193" s="17"/>
      <c r="K193" s="17"/>
      <c r="L193" s="17"/>
      <c r="M193" s="17"/>
      <c r="N193" s="17"/>
      <c r="O193" s="17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</row>
    <row r="194" s="1" customFormat="1" ht="12" spans="1:64">
      <c r="A194" s="13" t="s">
        <v>328</v>
      </c>
      <c r="B194" s="16" t="s">
        <v>2</v>
      </c>
      <c r="C194" s="16">
        <v>27</v>
      </c>
      <c r="D194" s="16" t="s">
        <v>3</v>
      </c>
      <c r="E194" s="23" t="s">
        <v>329</v>
      </c>
      <c r="F194" s="16" t="s">
        <v>5</v>
      </c>
      <c r="G194" s="15">
        <f>(A196*A197+B196*B197+C196*C197+D196*D197+E196*E197+F196*F197+G196*G197+H196*H197+I196*I197)/C194</f>
        <v>94.5555555555556</v>
      </c>
      <c r="H194" s="16"/>
      <c r="I194" s="16"/>
      <c r="J194" s="16"/>
      <c r="K194" s="16"/>
      <c r="L194" s="16"/>
      <c r="M194" s="16"/>
      <c r="N194" s="14"/>
      <c r="O194" s="14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</row>
    <row r="195" s="1" customFormat="1" ht="12" spans="1:64">
      <c r="A195" s="16" t="s">
        <v>330</v>
      </c>
      <c r="B195" s="16" t="s">
        <v>308</v>
      </c>
      <c r="C195" s="16" t="s">
        <v>331</v>
      </c>
      <c r="D195" s="16" t="s">
        <v>332</v>
      </c>
      <c r="E195" s="16" t="s">
        <v>333</v>
      </c>
      <c r="F195" s="16" t="s">
        <v>334</v>
      </c>
      <c r="G195" s="16"/>
      <c r="H195" s="16"/>
      <c r="I195" s="16"/>
      <c r="J195" s="16"/>
      <c r="K195" s="16"/>
      <c r="L195" s="16"/>
      <c r="M195" s="16"/>
      <c r="N195" s="14"/>
      <c r="O195" s="14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</row>
    <row r="196" s="1" customFormat="1" ht="12" spans="1:64">
      <c r="A196" s="16">
        <v>6</v>
      </c>
      <c r="B196" s="16">
        <v>1</v>
      </c>
      <c r="C196" s="16">
        <v>6</v>
      </c>
      <c r="D196" s="16">
        <v>6</v>
      </c>
      <c r="E196" s="16">
        <v>6</v>
      </c>
      <c r="F196" s="16">
        <v>2</v>
      </c>
      <c r="G196" s="16"/>
      <c r="H196" s="16"/>
      <c r="I196" s="16"/>
      <c r="J196" s="16"/>
      <c r="K196" s="16"/>
      <c r="L196" s="16"/>
      <c r="M196" s="16"/>
      <c r="N196" s="14"/>
      <c r="O196" s="14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</row>
    <row r="197" s="3" customFormat="1" ht="12" spans="1:64">
      <c r="A197" s="17">
        <v>96</v>
      </c>
      <c r="B197" s="17">
        <v>89</v>
      </c>
      <c r="C197" s="17">
        <v>94</v>
      </c>
      <c r="D197" s="17">
        <v>96</v>
      </c>
      <c r="E197" s="17">
        <v>97</v>
      </c>
      <c r="F197" s="17">
        <v>83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</row>
    <row r="198" s="1" customFormat="1" ht="12" spans="1:64">
      <c r="A198" s="13" t="s">
        <v>335</v>
      </c>
      <c r="B198" s="16" t="s">
        <v>2</v>
      </c>
      <c r="C198" s="16">
        <v>12</v>
      </c>
      <c r="D198" s="16" t="s">
        <v>3</v>
      </c>
      <c r="E198" s="23" t="s">
        <v>336</v>
      </c>
      <c r="F198" s="16" t="s">
        <v>5</v>
      </c>
      <c r="G198" s="15">
        <f>(A200*A201+B200*B201+C200*C201+D200*D201+E200*E201+F200*F201+G200*G201+H200*H201+I200*I201)/C198</f>
        <v>93.75</v>
      </c>
      <c r="H198" s="16"/>
      <c r="I198" s="16"/>
      <c r="J198" s="16"/>
      <c r="K198" s="16"/>
      <c r="L198" s="16"/>
      <c r="M198" s="16"/>
      <c r="N198" s="14"/>
      <c r="O198" s="14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</row>
    <row r="199" s="1" customFormat="1" ht="12" spans="1:64">
      <c r="A199" s="16" t="s">
        <v>304</v>
      </c>
      <c r="B199" s="16" t="s">
        <v>337</v>
      </c>
      <c r="C199" s="16" t="s">
        <v>338</v>
      </c>
      <c r="D199" s="16" t="s">
        <v>297</v>
      </c>
      <c r="E199" s="16" t="s">
        <v>308</v>
      </c>
      <c r="F199" s="16" t="s">
        <v>302</v>
      </c>
      <c r="G199" s="16"/>
      <c r="H199" s="16"/>
      <c r="I199" s="16"/>
      <c r="J199" s="16"/>
      <c r="K199" s="16"/>
      <c r="L199" s="16"/>
      <c r="M199" s="16"/>
      <c r="N199" s="14"/>
      <c r="O199" s="14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</row>
    <row r="200" s="1" customFormat="1" ht="12" spans="1:64">
      <c r="A200" s="16">
        <v>1</v>
      </c>
      <c r="B200" s="16">
        <v>2</v>
      </c>
      <c r="C200" s="16">
        <v>6</v>
      </c>
      <c r="D200" s="16">
        <v>1</v>
      </c>
      <c r="E200" s="16">
        <v>1</v>
      </c>
      <c r="F200" s="16">
        <v>1</v>
      </c>
      <c r="G200" s="16"/>
      <c r="H200" s="16"/>
      <c r="I200" s="16"/>
      <c r="J200" s="16"/>
      <c r="K200" s="16"/>
      <c r="L200" s="16"/>
      <c r="M200" s="16"/>
      <c r="N200" s="14"/>
      <c r="O200" s="14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</row>
    <row r="201" s="3" customFormat="1" ht="12" spans="1:64">
      <c r="A201" s="17">
        <v>94</v>
      </c>
      <c r="B201" s="17">
        <v>90</v>
      </c>
      <c r="C201" s="17">
        <v>95</v>
      </c>
      <c r="D201" s="17">
        <v>96</v>
      </c>
      <c r="E201" s="17">
        <v>89</v>
      </c>
      <c r="F201" s="17">
        <v>96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</row>
    <row r="202" s="1" customFormat="1" ht="12.75" spans="1:256">
      <c r="A202" s="13" t="s">
        <v>339</v>
      </c>
      <c r="B202" s="16" t="s">
        <v>2</v>
      </c>
      <c r="C202" s="33">
        <v>27</v>
      </c>
      <c r="D202" s="16" t="s">
        <v>3</v>
      </c>
      <c r="E202" s="16" t="s">
        <v>340</v>
      </c>
      <c r="F202" s="16" t="s">
        <v>5</v>
      </c>
      <c r="G202" s="15">
        <f>(A204*A205+B204*B205+C204*C205+D204*D205+E204*E205+F204*F205+G204*G205+H204*H205)/C202</f>
        <v>76.4444444444444</v>
      </c>
      <c r="H202" s="14"/>
      <c r="I202" s="14"/>
      <c r="J202" s="14"/>
      <c r="K202" s="16"/>
      <c r="L202" s="16"/>
      <c r="M202" s="16"/>
      <c r="N202" s="16"/>
      <c r="O202" s="16"/>
      <c r="P202" s="28"/>
      <c r="Q202" s="37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  <c r="IV202" s="3"/>
    </row>
    <row r="203" s="1" customFormat="1" ht="12.75" spans="1:64">
      <c r="A203" s="14" t="s">
        <v>341</v>
      </c>
      <c r="B203" s="14" t="s">
        <v>342</v>
      </c>
      <c r="C203" s="14" t="s">
        <v>343</v>
      </c>
      <c r="D203" s="14" t="s">
        <v>344</v>
      </c>
      <c r="E203" s="14" t="s">
        <v>345</v>
      </c>
      <c r="F203" s="14"/>
      <c r="G203" s="14"/>
      <c r="H203" s="14"/>
      <c r="I203" s="14"/>
      <c r="J203" s="14"/>
      <c r="K203" s="16"/>
      <c r="L203" s="16"/>
      <c r="M203" s="16"/>
      <c r="N203" s="16"/>
      <c r="O203" s="16"/>
      <c r="P203" s="28"/>
      <c r="Q203" s="37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</row>
    <row r="204" s="3" customFormat="1" ht="12.75" spans="1:256">
      <c r="A204" s="14">
        <v>6</v>
      </c>
      <c r="B204" s="14">
        <v>6</v>
      </c>
      <c r="C204" s="14">
        <v>6</v>
      </c>
      <c r="D204" s="14">
        <v>3</v>
      </c>
      <c r="E204" s="14">
        <v>6</v>
      </c>
      <c r="F204" s="14"/>
      <c r="G204" s="14"/>
      <c r="H204" s="14"/>
      <c r="I204" s="14"/>
      <c r="J204" s="14"/>
      <c r="K204" s="16"/>
      <c r="L204" s="16"/>
      <c r="M204" s="16"/>
      <c r="N204" s="16"/>
      <c r="O204" s="16"/>
      <c r="P204" s="28"/>
      <c r="Q204" s="37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1"/>
      <c r="IL204" s="1"/>
      <c r="IM204" s="1"/>
      <c r="IN204" s="1"/>
      <c r="IO204" s="1"/>
      <c r="IP204" s="1"/>
      <c r="IQ204" s="1"/>
      <c r="IR204" s="1"/>
      <c r="IS204" s="1"/>
      <c r="IT204" s="1"/>
      <c r="IU204" s="1"/>
      <c r="IV204" s="1"/>
    </row>
    <row r="205" s="1" customFormat="1" ht="12.75" spans="1:64">
      <c r="A205" s="17">
        <v>79</v>
      </c>
      <c r="B205" s="17">
        <v>64</v>
      </c>
      <c r="C205" s="17">
        <v>80</v>
      </c>
      <c r="D205" s="17">
        <v>82</v>
      </c>
      <c r="E205" s="17">
        <v>80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28"/>
      <c r="Q205" s="37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</row>
    <row r="206" s="1" customFormat="1" ht="12.75" spans="1:256">
      <c r="A206" s="13" t="s">
        <v>346</v>
      </c>
      <c r="B206" s="16" t="s">
        <v>2</v>
      </c>
      <c r="C206" s="33">
        <v>25</v>
      </c>
      <c r="D206" s="16" t="s">
        <v>3</v>
      </c>
      <c r="E206" s="16" t="s">
        <v>340</v>
      </c>
      <c r="F206" s="16" t="s">
        <v>5</v>
      </c>
      <c r="G206" s="15">
        <f>(A208*A209+B208*B209+C208*C209+D208*D209+E208*E209+F208*F209+G208*G209+H208*H209)/C206</f>
        <v>77.92</v>
      </c>
      <c r="H206" s="14"/>
      <c r="I206" s="14"/>
      <c r="J206" s="14"/>
      <c r="K206" s="16"/>
      <c r="L206" s="16"/>
      <c r="M206" s="16"/>
      <c r="N206" s="16"/>
      <c r="O206" s="16"/>
      <c r="P206" s="28"/>
      <c r="Q206" s="37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  <c r="IV206" s="3"/>
    </row>
    <row r="207" s="1" customFormat="1" ht="12.75" spans="1:256">
      <c r="A207" s="14" t="s">
        <v>344</v>
      </c>
      <c r="B207" s="14" t="s">
        <v>347</v>
      </c>
      <c r="C207" s="14" t="s">
        <v>348</v>
      </c>
      <c r="D207" s="14" t="s">
        <v>349</v>
      </c>
      <c r="E207" s="14" t="s">
        <v>350</v>
      </c>
      <c r="F207" s="14"/>
      <c r="G207" s="14"/>
      <c r="H207" s="14"/>
      <c r="I207" s="14"/>
      <c r="J207" s="14"/>
      <c r="K207" s="16"/>
      <c r="L207" s="16"/>
      <c r="M207" s="16"/>
      <c r="N207" s="16"/>
      <c r="O207" s="16"/>
      <c r="P207" s="34"/>
      <c r="Q207" s="38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  <c r="IV207" s="6"/>
    </row>
    <row r="208" s="3" customFormat="1" ht="12.75" spans="1:256">
      <c r="A208" s="14">
        <v>1</v>
      </c>
      <c r="B208" s="14">
        <v>6</v>
      </c>
      <c r="C208" s="14">
        <v>6</v>
      </c>
      <c r="D208" s="14">
        <v>6</v>
      </c>
      <c r="E208" s="14">
        <v>6</v>
      </c>
      <c r="F208" s="14"/>
      <c r="G208" s="14"/>
      <c r="H208" s="14"/>
      <c r="I208" s="14"/>
      <c r="J208" s="14"/>
      <c r="K208" s="16"/>
      <c r="L208" s="16"/>
      <c r="M208" s="16"/>
      <c r="N208" s="16"/>
      <c r="O208" s="16"/>
      <c r="P208" s="34"/>
      <c r="Q208" s="38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  <c r="IV208" s="6"/>
    </row>
    <row r="209" s="1" customFormat="1" ht="12.75" spans="1:256">
      <c r="A209" s="17">
        <v>82</v>
      </c>
      <c r="B209" s="17">
        <v>70</v>
      </c>
      <c r="C209" s="17">
        <v>78</v>
      </c>
      <c r="D209" s="17">
        <v>84</v>
      </c>
      <c r="E209" s="17">
        <v>79</v>
      </c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34"/>
      <c r="Q209" s="38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  <c r="IV209" s="6"/>
    </row>
    <row r="210" s="1" customFormat="1" ht="12.75" spans="1:256">
      <c r="A210" s="13" t="s">
        <v>351</v>
      </c>
      <c r="B210" s="14" t="s">
        <v>2</v>
      </c>
      <c r="C210" s="14">
        <v>20</v>
      </c>
      <c r="D210" s="14" t="s">
        <v>3</v>
      </c>
      <c r="E210" s="14" t="s">
        <v>352</v>
      </c>
      <c r="F210" s="16" t="s">
        <v>5</v>
      </c>
      <c r="G210" s="15">
        <f>(A212*A213+B212*B213+C212*C213+D212*D213+E212*E213+F212*F213+G212*G213+H212*H213)/C210</f>
        <v>87.5</v>
      </c>
      <c r="H210" s="21"/>
      <c r="I210" s="16"/>
      <c r="J210" s="35"/>
      <c r="K210" s="16"/>
      <c r="L210" s="16"/>
      <c r="M210" s="21"/>
      <c r="N210" s="16"/>
      <c r="O210" s="16"/>
      <c r="P210" s="34"/>
      <c r="Q210" s="38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  <c r="IP210" s="7"/>
      <c r="IQ210" s="7"/>
      <c r="IR210" s="7"/>
      <c r="IS210" s="7"/>
      <c r="IT210" s="7"/>
      <c r="IU210" s="7"/>
      <c r="IV210" s="7"/>
    </row>
    <row r="211" s="1" customFormat="1" ht="12.75" spans="1:256">
      <c r="A211" s="16" t="s">
        <v>353</v>
      </c>
      <c r="B211" s="16" t="s">
        <v>354</v>
      </c>
      <c r="C211" s="16" t="s">
        <v>355</v>
      </c>
      <c r="D211" s="16" t="s">
        <v>356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34"/>
      <c r="Q211" s="38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  <c r="IV211" s="6"/>
    </row>
    <row r="212" s="3" customFormat="1" ht="12.75" spans="1:256">
      <c r="A212" s="16">
        <v>6</v>
      </c>
      <c r="B212" s="16">
        <v>6</v>
      </c>
      <c r="C212" s="16">
        <v>6</v>
      </c>
      <c r="D212" s="16">
        <v>2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34"/>
      <c r="Q212" s="38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  <c r="IV212" s="6"/>
    </row>
    <row r="213" s="1" customFormat="1" ht="12.75" spans="1:256">
      <c r="A213" s="17">
        <v>94</v>
      </c>
      <c r="B213" s="17">
        <v>92</v>
      </c>
      <c r="C213" s="17">
        <v>75</v>
      </c>
      <c r="D213" s="17">
        <v>92</v>
      </c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34"/>
      <c r="Q213" s="38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="1" customFormat="1" ht="12.75" spans="1:256">
      <c r="A214" s="13" t="s">
        <v>357</v>
      </c>
      <c r="B214" s="14" t="s">
        <v>2</v>
      </c>
      <c r="C214" s="14">
        <v>24</v>
      </c>
      <c r="D214" s="14" t="s">
        <v>3</v>
      </c>
      <c r="E214" s="14" t="s">
        <v>358</v>
      </c>
      <c r="F214" s="14" t="s">
        <v>5</v>
      </c>
      <c r="G214" s="15">
        <f>(A216*A217+B216*B217+C216*C217+D216*D217+E216*E217+F216*F217+G216*G217+H216*H217)/C214</f>
        <v>83.875</v>
      </c>
      <c r="H214" s="14"/>
      <c r="I214" s="14"/>
      <c r="J214" s="14"/>
      <c r="K214" s="14"/>
      <c r="L214" s="14"/>
      <c r="M214" s="14"/>
      <c r="N214" s="14"/>
      <c r="O214" s="14"/>
      <c r="P214" s="34"/>
      <c r="Q214" s="38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</row>
    <row r="215" s="1" customFormat="1" ht="12.75" spans="1:256">
      <c r="A215" s="14" t="s">
        <v>359</v>
      </c>
      <c r="B215" s="14" t="s">
        <v>360</v>
      </c>
      <c r="C215" s="14" t="s">
        <v>361</v>
      </c>
      <c r="D215" s="14" t="s">
        <v>362</v>
      </c>
      <c r="E215" s="14" t="s">
        <v>363</v>
      </c>
      <c r="F215" s="14"/>
      <c r="G215" s="16"/>
      <c r="H215" s="14"/>
      <c r="I215" s="14"/>
      <c r="J215" s="14"/>
      <c r="K215" s="14"/>
      <c r="L215" s="14"/>
      <c r="M215" s="14"/>
      <c r="N215" s="14"/>
      <c r="O215" s="14"/>
      <c r="P215" s="34"/>
      <c r="Q215" s="38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</row>
    <row r="216" s="3" customFormat="1" ht="12.75" spans="1:256">
      <c r="A216" s="14">
        <v>6</v>
      </c>
      <c r="B216" s="14">
        <v>6</v>
      </c>
      <c r="C216" s="14">
        <v>6</v>
      </c>
      <c r="D216" s="14">
        <v>5</v>
      </c>
      <c r="E216" s="14">
        <v>1</v>
      </c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34"/>
      <c r="Q216" s="38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</row>
    <row r="217" s="1" customFormat="1" ht="12.75" spans="1:256">
      <c r="A217" s="17">
        <v>86</v>
      </c>
      <c r="B217" s="17">
        <v>86</v>
      </c>
      <c r="C217" s="17">
        <v>86</v>
      </c>
      <c r="D217" s="17">
        <v>93</v>
      </c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34"/>
      <c r="Q217" s="38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="1" customFormat="1" ht="12.75" spans="1:256">
      <c r="A218" s="13" t="s">
        <v>364</v>
      </c>
      <c r="B218" s="14" t="s">
        <v>2</v>
      </c>
      <c r="C218" s="14">
        <v>26</v>
      </c>
      <c r="D218" s="14" t="s">
        <v>3</v>
      </c>
      <c r="E218" s="23" t="s">
        <v>365</v>
      </c>
      <c r="F218" s="14" t="s">
        <v>5</v>
      </c>
      <c r="G218" s="15">
        <f>(A220*A221+B220*B221+C220*C221+D220*D221+E220*E221+F220*F221+G220*G221+H220*H221)/C218</f>
        <v>81.5384615384615</v>
      </c>
      <c r="H218" s="14"/>
      <c r="I218" s="14"/>
      <c r="J218" s="14"/>
      <c r="K218" s="14"/>
      <c r="L218" s="14"/>
      <c r="M218" s="14"/>
      <c r="N218" s="14"/>
      <c r="O218" s="14"/>
      <c r="P218" s="34"/>
      <c r="Q218" s="38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</row>
    <row r="219" s="1" customFormat="1" ht="12.75" spans="1:256">
      <c r="A219" s="14" t="s">
        <v>366</v>
      </c>
      <c r="B219" s="14" t="s">
        <v>367</v>
      </c>
      <c r="C219" s="14" t="s">
        <v>368</v>
      </c>
      <c r="D219" s="14" t="s">
        <v>369</v>
      </c>
      <c r="E219" s="14" t="s">
        <v>363</v>
      </c>
      <c r="F219" s="16" t="s">
        <v>370</v>
      </c>
      <c r="G219" s="16"/>
      <c r="H219" s="16"/>
      <c r="I219" s="14"/>
      <c r="J219" s="14"/>
      <c r="K219" s="14"/>
      <c r="L219" s="14"/>
      <c r="M219" s="14"/>
      <c r="N219" s="14"/>
      <c r="O219" s="14"/>
      <c r="P219" s="34"/>
      <c r="Q219" s="38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  <c r="IV219" s="6"/>
    </row>
    <row r="220" s="4" customFormat="1" ht="12.75" spans="1:256">
      <c r="A220" s="14">
        <v>4</v>
      </c>
      <c r="B220" s="14">
        <v>6</v>
      </c>
      <c r="C220" s="14">
        <v>5</v>
      </c>
      <c r="D220" s="14">
        <v>6</v>
      </c>
      <c r="E220" s="14">
        <v>4</v>
      </c>
      <c r="F220" s="14">
        <v>1</v>
      </c>
      <c r="G220" s="14"/>
      <c r="H220" s="14"/>
      <c r="I220" s="14"/>
      <c r="J220" s="14"/>
      <c r="K220" s="14"/>
      <c r="L220" s="14"/>
      <c r="M220" s="14"/>
      <c r="N220" s="14"/>
      <c r="O220" s="14"/>
      <c r="P220" s="34"/>
      <c r="Q220" s="38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  <c r="IV220" s="6"/>
    </row>
    <row r="221" s="5" customFormat="1" ht="12.75" spans="1:256">
      <c r="A221" s="17">
        <v>80</v>
      </c>
      <c r="B221" s="17">
        <v>78</v>
      </c>
      <c r="C221" s="17">
        <v>80</v>
      </c>
      <c r="D221" s="17">
        <v>81</v>
      </c>
      <c r="E221" s="17">
        <v>90</v>
      </c>
      <c r="F221" s="17">
        <v>86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34"/>
      <c r="Q221" s="38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="5" customFormat="1" ht="12.75" spans="1:256">
      <c r="A222" s="13" t="s">
        <v>371</v>
      </c>
      <c r="B222" s="14" t="s">
        <v>2</v>
      </c>
      <c r="C222" s="14">
        <v>40</v>
      </c>
      <c r="D222" s="14" t="s">
        <v>3</v>
      </c>
      <c r="E222" s="14" t="s">
        <v>372</v>
      </c>
      <c r="F222" s="14" t="s">
        <v>5</v>
      </c>
      <c r="G222" s="15">
        <f>(A224*A225+B224*B225+C224*C225+D224*D225+E224*E225+F224*F225+G224*G225+H224*H225)/C222</f>
        <v>98.3</v>
      </c>
      <c r="H222" s="14"/>
      <c r="I222" s="36"/>
      <c r="J222" s="14"/>
      <c r="K222" s="14"/>
      <c r="L222" s="14"/>
      <c r="M222" s="14"/>
      <c r="N222" s="14"/>
      <c r="O222" s="14"/>
      <c r="P222" s="34"/>
      <c r="Q222" s="38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</row>
    <row r="223" s="5" customFormat="1" ht="12.75" spans="1:256">
      <c r="A223" s="14" t="s">
        <v>373</v>
      </c>
      <c r="B223" s="14" t="s">
        <v>374</v>
      </c>
      <c r="C223" s="14" t="s">
        <v>375</v>
      </c>
      <c r="D223" s="14" t="s">
        <v>376</v>
      </c>
      <c r="E223" s="14" t="s">
        <v>377</v>
      </c>
      <c r="F223" s="16" t="s">
        <v>378</v>
      </c>
      <c r="G223" s="16" t="s">
        <v>379</v>
      </c>
      <c r="H223" s="14"/>
      <c r="I223" s="14"/>
      <c r="J223" s="14"/>
      <c r="K223" s="14"/>
      <c r="L223" s="14"/>
      <c r="M223" s="14"/>
      <c r="N223" s="14"/>
      <c r="O223" s="18"/>
      <c r="P223" s="34"/>
      <c r="Q223" s="38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  <c r="IV223" s="6"/>
    </row>
    <row r="224" s="4" customFormat="1" ht="12.75" spans="1:256">
      <c r="A224" s="14">
        <v>6</v>
      </c>
      <c r="B224" s="14">
        <v>6</v>
      </c>
      <c r="C224" s="14">
        <v>6</v>
      </c>
      <c r="D224" s="14">
        <v>4</v>
      </c>
      <c r="E224" s="14">
        <v>6</v>
      </c>
      <c r="F224" s="14">
        <v>6</v>
      </c>
      <c r="G224" s="16">
        <v>6</v>
      </c>
      <c r="H224" s="14"/>
      <c r="I224" s="14"/>
      <c r="J224" s="14"/>
      <c r="K224" s="14"/>
      <c r="L224" s="14"/>
      <c r="M224" s="14"/>
      <c r="N224" s="14"/>
      <c r="O224" s="18"/>
      <c r="P224" s="34"/>
      <c r="Q224" s="38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</row>
    <row r="225" s="5" customFormat="1" ht="12.75" spans="1:256">
      <c r="A225" s="17">
        <v>97</v>
      </c>
      <c r="B225" s="17">
        <v>99</v>
      </c>
      <c r="C225" s="17">
        <v>98</v>
      </c>
      <c r="D225" s="17">
        <v>98</v>
      </c>
      <c r="E225" s="17">
        <v>99</v>
      </c>
      <c r="F225" s="17">
        <v>98</v>
      </c>
      <c r="G225" s="17">
        <v>99</v>
      </c>
      <c r="H225" s="17"/>
      <c r="I225" s="17"/>
      <c r="J225" s="17"/>
      <c r="K225" s="17"/>
      <c r="L225" s="17"/>
      <c r="M225" s="17"/>
      <c r="N225" s="17"/>
      <c r="O225" s="17"/>
      <c r="P225" s="34"/>
      <c r="Q225" s="38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="5" customFormat="1" ht="12" spans="1:256">
      <c r="A226" s="13" t="s">
        <v>380</v>
      </c>
      <c r="B226" s="14" t="s">
        <v>2</v>
      </c>
      <c r="C226" s="14">
        <v>43</v>
      </c>
      <c r="D226" s="14" t="s">
        <v>3</v>
      </c>
      <c r="E226" s="14" t="s">
        <v>279</v>
      </c>
      <c r="F226" s="16" t="s">
        <v>5</v>
      </c>
      <c r="G226" s="15">
        <f>(A228*A229+B228*B229+C228*C229+D228*D229+E228*E229+F228*F229+G228*G229+H228*H229+I228*I229+J228*J229)/C226</f>
        <v>90.046511627907</v>
      </c>
      <c r="H226" s="16"/>
      <c r="I226" s="14"/>
      <c r="J226" s="14"/>
      <c r="K226" s="14"/>
      <c r="L226" s="14"/>
      <c r="M226" s="14"/>
      <c r="N226" s="14"/>
      <c r="O226" s="14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  <c r="IS226" s="1"/>
      <c r="IT226" s="1"/>
      <c r="IU226" s="1"/>
      <c r="IV226" s="1"/>
    </row>
    <row r="227" s="5" customFormat="1" ht="12" spans="1:256">
      <c r="A227" s="16" t="s">
        <v>376</v>
      </c>
      <c r="B227" s="16" t="s">
        <v>381</v>
      </c>
      <c r="C227" s="16" t="s">
        <v>382</v>
      </c>
      <c r="D227" s="16" t="s">
        <v>383</v>
      </c>
      <c r="E227" s="16" t="s">
        <v>384</v>
      </c>
      <c r="F227" s="16" t="s">
        <v>385</v>
      </c>
      <c r="G227" s="16" t="s">
        <v>386</v>
      </c>
      <c r="H227" s="16" t="s">
        <v>387</v>
      </c>
      <c r="I227" s="14" t="s">
        <v>388</v>
      </c>
      <c r="J227" s="14" t="s">
        <v>389</v>
      </c>
      <c r="K227" s="14"/>
      <c r="L227" s="14"/>
      <c r="M227" s="14"/>
      <c r="N227" s="14"/>
      <c r="O227" s="14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  <c r="IS227" s="1"/>
      <c r="IT227" s="1"/>
      <c r="IU227" s="1"/>
      <c r="IV227" s="1"/>
    </row>
    <row r="228" s="4" customFormat="1" ht="12" spans="1:256">
      <c r="A228" s="16">
        <v>1</v>
      </c>
      <c r="B228" s="16">
        <v>6</v>
      </c>
      <c r="C228" s="16">
        <v>6</v>
      </c>
      <c r="D228" s="16">
        <v>6</v>
      </c>
      <c r="E228" s="16">
        <v>5</v>
      </c>
      <c r="F228" s="16">
        <v>5</v>
      </c>
      <c r="G228" s="16">
        <v>4</v>
      </c>
      <c r="H228" s="16">
        <v>6</v>
      </c>
      <c r="I228" s="14">
        <v>3</v>
      </c>
      <c r="J228" s="14">
        <v>1</v>
      </c>
      <c r="K228" s="14"/>
      <c r="L228" s="14"/>
      <c r="M228" s="14"/>
      <c r="N228" s="14"/>
      <c r="O228" s="14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="5" customFormat="1" ht="12" spans="1:256">
      <c r="A229" s="17">
        <v>98</v>
      </c>
      <c r="B229" s="17">
        <v>90</v>
      </c>
      <c r="C229" s="17">
        <v>92</v>
      </c>
      <c r="D229" s="17">
        <v>87</v>
      </c>
      <c r="E229" s="17">
        <v>86</v>
      </c>
      <c r="F229" s="17">
        <v>96</v>
      </c>
      <c r="G229" s="17">
        <v>83</v>
      </c>
      <c r="H229" s="17">
        <v>90</v>
      </c>
      <c r="I229" s="17">
        <v>94</v>
      </c>
      <c r="J229" s="17">
        <v>96</v>
      </c>
      <c r="K229" s="17"/>
      <c r="L229" s="17"/>
      <c r="M229" s="17"/>
      <c r="N229" s="17"/>
      <c r="O229" s="17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</row>
    <row r="230" s="1" customFormat="1" ht="12" spans="1:64">
      <c r="A230" s="13" t="s">
        <v>390</v>
      </c>
      <c r="B230" s="14" t="s">
        <v>2</v>
      </c>
      <c r="C230" s="14">
        <v>23</v>
      </c>
      <c r="D230" s="14" t="s">
        <v>3</v>
      </c>
      <c r="E230" s="14" t="s">
        <v>336</v>
      </c>
      <c r="F230" s="14" t="s">
        <v>5</v>
      </c>
      <c r="G230" s="15">
        <f>(A232*A233+B232*B233+C232*C233+D232*D233+E232*E233+F232*F233+G232*G233+H232*H233)/C230</f>
        <v>93.0869565217391</v>
      </c>
      <c r="H230" s="14"/>
      <c r="I230" s="14"/>
      <c r="J230" s="14"/>
      <c r="K230" s="14"/>
      <c r="L230" s="14"/>
      <c r="M230" s="14"/>
      <c r="N230" s="14"/>
      <c r="O230" s="14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</row>
    <row r="231" s="1" customFormat="1" ht="12" spans="1:64">
      <c r="A231" s="14" t="s">
        <v>391</v>
      </c>
      <c r="B231" s="14" t="s">
        <v>392</v>
      </c>
      <c r="C231" s="14" t="s">
        <v>393</v>
      </c>
      <c r="D231" s="14" t="s">
        <v>394</v>
      </c>
      <c r="E231" s="14"/>
      <c r="F231" s="14"/>
      <c r="G231" s="14"/>
      <c r="H231" s="14"/>
      <c r="I231" s="16"/>
      <c r="J231" s="16"/>
      <c r="K231" s="14"/>
      <c r="L231" s="14"/>
      <c r="M231" s="14"/>
      <c r="N231" s="14"/>
      <c r="O231" s="14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</row>
    <row r="232" s="1" customFormat="1" ht="12" spans="1:64">
      <c r="A232" s="14">
        <v>6</v>
      </c>
      <c r="B232" s="14">
        <v>6</v>
      </c>
      <c r="C232" s="14">
        <v>5</v>
      </c>
      <c r="D232" s="14">
        <v>6</v>
      </c>
      <c r="E232" s="14"/>
      <c r="F232" s="14"/>
      <c r="G232" s="14"/>
      <c r="H232" s="14"/>
      <c r="I232" s="16"/>
      <c r="J232" s="16"/>
      <c r="K232" s="14"/>
      <c r="L232" s="14"/>
      <c r="M232" s="14"/>
      <c r="N232" s="14"/>
      <c r="O232" s="14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</row>
    <row r="233" s="3" customFormat="1" ht="12" spans="1:64">
      <c r="A233" s="17">
        <v>86</v>
      </c>
      <c r="B233" s="17">
        <v>94</v>
      </c>
      <c r="C233" s="17">
        <v>97</v>
      </c>
      <c r="D233" s="17">
        <v>96</v>
      </c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</row>
    <row r="234" s="1" customFormat="1" ht="12" spans="1:64">
      <c r="A234" s="13" t="s">
        <v>395</v>
      </c>
      <c r="B234" s="14" t="s">
        <v>2</v>
      </c>
      <c r="C234" s="14">
        <v>30</v>
      </c>
      <c r="D234" s="14" t="s">
        <v>3</v>
      </c>
      <c r="E234" s="14" t="s">
        <v>396</v>
      </c>
      <c r="F234" s="14" t="s">
        <v>5</v>
      </c>
      <c r="G234" s="15">
        <f>(A236*A237+B236*B237+C236*C237+D236*D237+E236*E237+F236*F237+G236*G237+H236*H237)/C234</f>
        <v>89.6</v>
      </c>
      <c r="H234" s="14"/>
      <c r="I234" s="16"/>
      <c r="J234" s="16"/>
      <c r="K234" s="14"/>
      <c r="L234" s="14"/>
      <c r="M234" s="14"/>
      <c r="N234" s="14"/>
      <c r="O234" s="14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</row>
    <row r="235" s="1" customFormat="1" ht="12" spans="1:64">
      <c r="A235" s="14" t="s">
        <v>397</v>
      </c>
      <c r="B235" s="14" t="s">
        <v>398</v>
      </c>
      <c r="C235" s="14" t="s">
        <v>399</v>
      </c>
      <c r="D235" s="14" t="s">
        <v>400</v>
      </c>
      <c r="E235" s="14" t="s">
        <v>401</v>
      </c>
      <c r="F235" s="14" t="s">
        <v>402</v>
      </c>
      <c r="G235" s="14" t="s">
        <v>403</v>
      </c>
      <c r="H235" s="14"/>
      <c r="I235" s="14"/>
      <c r="J235" s="16"/>
      <c r="K235" s="16"/>
      <c r="L235" s="16"/>
      <c r="M235" s="16"/>
      <c r="N235" s="16"/>
      <c r="O235" s="16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</row>
    <row r="236" s="1" customFormat="1" ht="12" spans="1:64">
      <c r="A236" s="14">
        <v>4</v>
      </c>
      <c r="B236" s="14">
        <v>6</v>
      </c>
      <c r="C236" s="14">
        <v>6</v>
      </c>
      <c r="D236" s="14">
        <v>6</v>
      </c>
      <c r="E236" s="14">
        <v>6</v>
      </c>
      <c r="F236" s="14">
        <v>1</v>
      </c>
      <c r="G236" s="14">
        <v>1</v>
      </c>
      <c r="H236" s="14"/>
      <c r="I236" s="16"/>
      <c r="J236" s="16"/>
      <c r="K236" s="16"/>
      <c r="L236" s="16"/>
      <c r="M236" s="16"/>
      <c r="N236" s="16"/>
      <c r="O236" s="16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</row>
    <row r="237" s="3" customFormat="1" ht="12" spans="1:64">
      <c r="A237" s="17">
        <v>90</v>
      </c>
      <c r="B237" s="17">
        <v>96</v>
      </c>
      <c r="C237" s="17">
        <v>93</v>
      </c>
      <c r="D237" s="17">
        <v>84</v>
      </c>
      <c r="E237" s="17">
        <v>86</v>
      </c>
      <c r="F237" s="17">
        <v>85</v>
      </c>
      <c r="G237" s="17">
        <v>89</v>
      </c>
      <c r="H237" s="17"/>
      <c r="I237" s="32"/>
      <c r="J237" s="32"/>
      <c r="K237" s="17"/>
      <c r="L237" s="17"/>
      <c r="M237" s="17"/>
      <c r="N237" s="17"/>
      <c r="O237" s="17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</row>
    <row r="238" s="2" customFormat="1" ht="12.75" spans="1:256">
      <c r="A238" s="13" t="s">
        <v>404</v>
      </c>
      <c r="B238" s="14" t="s">
        <v>2</v>
      </c>
      <c r="C238" s="14">
        <v>22</v>
      </c>
      <c r="D238" s="14" t="s">
        <v>3</v>
      </c>
      <c r="E238" s="14" t="s">
        <v>336</v>
      </c>
      <c r="F238" s="14" t="s">
        <v>5</v>
      </c>
      <c r="G238" s="15">
        <f>(A240*A241+B240*B241+C240*C241+D240*D241+E240*E241+F240*F241+G240*G241+H240*H241)/C238</f>
        <v>93</v>
      </c>
      <c r="H238" s="14"/>
      <c r="I238" s="16"/>
      <c r="J238" s="16"/>
      <c r="K238" s="14"/>
      <c r="L238" s="14"/>
      <c r="M238" s="14"/>
      <c r="N238" s="14"/>
      <c r="O238" s="14"/>
      <c r="P238" s="34"/>
      <c r="Q238" s="38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</row>
    <row r="239" s="2" customFormat="1" ht="12" spans="1:256">
      <c r="A239" s="14" t="s">
        <v>405</v>
      </c>
      <c r="B239" s="14" t="s">
        <v>406</v>
      </c>
      <c r="C239" s="14" t="s">
        <v>407</v>
      </c>
      <c r="D239" s="14" t="s">
        <v>408</v>
      </c>
      <c r="E239" s="14"/>
      <c r="F239" s="14"/>
      <c r="G239" s="14"/>
      <c r="H239" s="14"/>
      <c r="I239" s="14"/>
      <c r="J239" s="14"/>
      <c r="K239" s="14"/>
      <c r="L239" s="14"/>
      <c r="M239" s="16"/>
      <c r="N239" s="16"/>
      <c r="O239" s="16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  <c r="IS239" s="1"/>
      <c r="IT239" s="1"/>
      <c r="IU239" s="1"/>
      <c r="IV239" s="1"/>
    </row>
    <row r="240" s="2" customFormat="1" ht="12" spans="1:256">
      <c r="A240" s="14">
        <v>4</v>
      </c>
      <c r="B240" s="14">
        <v>6</v>
      </c>
      <c r="C240" s="14">
        <v>6</v>
      </c>
      <c r="D240" s="14">
        <v>6</v>
      </c>
      <c r="E240" s="14"/>
      <c r="F240" s="14"/>
      <c r="G240" s="14"/>
      <c r="H240" s="14"/>
      <c r="I240" s="16"/>
      <c r="J240" s="16"/>
      <c r="K240" s="16"/>
      <c r="L240" s="14"/>
      <c r="M240" s="16"/>
      <c r="N240" s="16"/>
      <c r="O240" s="16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  <c r="IS240" s="1"/>
      <c r="IT240" s="1"/>
      <c r="IU240" s="1"/>
      <c r="IV240" s="1"/>
    </row>
    <row r="241" s="3" customFormat="1" ht="12" spans="1:64">
      <c r="A241" s="17">
        <v>93</v>
      </c>
      <c r="B241" s="17">
        <v>91</v>
      </c>
      <c r="C241" s="17">
        <v>93</v>
      </c>
      <c r="D241" s="17">
        <v>95</v>
      </c>
      <c r="E241" s="17"/>
      <c r="F241" s="17"/>
      <c r="G241" s="17"/>
      <c r="H241" s="17"/>
      <c r="I241" s="32"/>
      <c r="J241" s="32"/>
      <c r="K241" s="17"/>
      <c r="L241" s="17"/>
      <c r="M241" s="17"/>
      <c r="N241" s="17"/>
      <c r="O241" s="17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</row>
    <row r="242" s="2" customFormat="1" ht="12" spans="1:256">
      <c r="A242" s="13" t="s">
        <v>409</v>
      </c>
      <c r="B242" s="14" t="s">
        <v>2</v>
      </c>
      <c r="C242" s="14">
        <v>18</v>
      </c>
      <c r="D242" s="14" t="s">
        <v>3</v>
      </c>
      <c r="E242" s="14" t="s">
        <v>410</v>
      </c>
      <c r="F242" s="14" t="s">
        <v>5</v>
      </c>
      <c r="G242" s="15">
        <f>(A244*A245+B244*B245+C244*C245+D244*D245+E244*E245+F244*F245+G244*G245+H244*H245)/C242</f>
        <v>88.6666666666667</v>
      </c>
      <c r="H242" s="14"/>
      <c r="I242" s="16"/>
      <c r="J242" s="16"/>
      <c r="K242" s="14"/>
      <c r="L242" s="14"/>
      <c r="M242" s="14"/>
      <c r="N242" s="14"/>
      <c r="O242" s="14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="2" customFormat="1" ht="12" spans="1:256">
      <c r="A243" s="14" t="s">
        <v>411</v>
      </c>
      <c r="B243" s="14" t="s">
        <v>412</v>
      </c>
      <c r="C243" s="14" t="s">
        <v>413</v>
      </c>
      <c r="D243" s="14"/>
      <c r="E243" s="14"/>
      <c r="F243" s="14"/>
      <c r="G243" s="14"/>
      <c r="H243" s="14"/>
      <c r="I243" s="14"/>
      <c r="J243" s="16"/>
      <c r="K243" s="16"/>
      <c r="L243" s="16"/>
      <c r="M243" s="16"/>
      <c r="N243" s="16"/>
      <c r="O243" s="16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  <c r="IS243" s="1"/>
      <c r="IT243" s="1"/>
      <c r="IU243" s="1"/>
      <c r="IV243" s="1"/>
    </row>
    <row r="244" s="2" customFormat="1" ht="12" spans="1:64">
      <c r="A244" s="14">
        <v>6</v>
      </c>
      <c r="B244" s="14">
        <v>6</v>
      </c>
      <c r="C244" s="14">
        <v>6</v>
      </c>
      <c r="D244" s="14"/>
      <c r="E244" s="14"/>
      <c r="F244" s="14"/>
      <c r="G244" s="14"/>
      <c r="H244" s="14"/>
      <c r="I244" s="16"/>
      <c r="J244" s="16"/>
      <c r="K244" s="16"/>
      <c r="L244" s="16"/>
      <c r="M244" s="16"/>
      <c r="N244" s="16"/>
      <c r="O244" s="16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</row>
    <row r="245" s="3" customFormat="1" ht="12" spans="1:64">
      <c r="A245" s="17">
        <v>88</v>
      </c>
      <c r="B245" s="17">
        <v>80</v>
      </c>
      <c r="C245" s="17">
        <v>98</v>
      </c>
      <c r="D245" s="17"/>
      <c r="E245" s="17"/>
      <c r="F245" s="17"/>
      <c r="G245" s="17"/>
      <c r="H245" s="17"/>
      <c r="I245" s="32"/>
      <c r="J245" s="32"/>
      <c r="K245" s="17"/>
      <c r="L245" s="17"/>
      <c r="M245" s="17"/>
      <c r="N245" s="17"/>
      <c r="O245" s="17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</row>
    <row r="246" s="2" customFormat="1" ht="12" spans="1:256">
      <c r="A246" s="13" t="s">
        <v>414</v>
      </c>
      <c r="B246" s="14" t="s">
        <v>2</v>
      </c>
      <c r="C246" s="14">
        <v>23</v>
      </c>
      <c r="D246" s="14" t="s">
        <v>3</v>
      </c>
      <c r="E246" s="23" t="s">
        <v>415</v>
      </c>
      <c r="F246" s="14" t="s">
        <v>5</v>
      </c>
      <c r="G246" s="15">
        <f>(A248*A249+B248*B249+C248*C249+D248*D249+E248*E249+F248*F249+G248*G249+H248*H249)/C246</f>
        <v>92.695652173913</v>
      </c>
      <c r="H246" s="14"/>
      <c r="I246" s="16"/>
      <c r="J246" s="16"/>
      <c r="K246" s="14"/>
      <c r="L246" s="14"/>
      <c r="M246" s="14"/>
      <c r="N246" s="14"/>
      <c r="O246" s="14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  <c r="HL246" s="1"/>
      <c r="HM246" s="1"/>
      <c r="HN246" s="1"/>
      <c r="HO246" s="1"/>
      <c r="HP246" s="1"/>
      <c r="HQ246" s="1"/>
      <c r="HR246" s="1"/>
      <c r="HS246" s="1"/>
      <c r="HT246" s="1"/>
      <c r="HU246" s="1"/>
      <c r="HV246" s="1"/>
      <c r="HW246" s="1"/>
      <c r="HX246" s="1"/>
      <c r="HY246" s="1"/>
      <c r="HZ246" s="1"/>
      <c r="IA246" s="1"/>
      <c r="IB246" s="1"/>
      <c r="IC246" s="1"/>
      <c r="ID246" s="1"/>
      <c r="IE246" s="1"/>
      <c r="IF246" s="1"/>
      <c r="IG246" s="1"/>
      <c r="IH246" s="1"/>
      <c r="II246" s="1"/>
      <c r="IJ246" s="1"/>
      <c r="IK246" s="1"/>
      <c r="IL246" s="1"/>
      <c r="IM246" s="1"/>
      <c r="IN246" s="1"/>
      <c r="IO246" s="1"/>
      <c r="IP246" s="1"/>
      <c r="IQ246" s="1"/>
      <c r="IR246" s="1"/>
      <c r="IS246" s="1"/>
      <c r="IT246" s="1"/>
      <c r="IU246" s="1"/>
      <c r="IV246" s="1"/>
    </row>
    <row r="247" s="2" customFormat="1" ht="12" spans="1:256">
      <c r="A247" s="16" t="s">
        <v>389</v>
      </c>
      <c r="B247" s="14" t="s">
        <v>416</v>
      </c>
      <c r="C247" s="14" t="s">
        <v>417</v>
      </c>
      <c r="D247" s="14" t="s">
        <v>418</v>
      </c>
      <c r="E247" s="14" t="s">
        <v>419</v>
      </c>
      <c r="F247" s="14"/>
      <c r="G247" s="14"/>
      <c r="H247" s="14"/>
      <c r="I247" s="14"/>
      <c r="J247" s="16"/>
      <c r="K247" s="16"/>
      <c r="L247" s="16"/>
      <c r="M247" s="16"/>
      <c r="N247" s="16"/>
      <c r="O247" s="16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  <c r="HL247" s="1"/>
      <c r="HM247" s="1"/>
      <c r="HN247" s="1"/>
      <c r="HO247" s="1"/>
      <c r="HP247" s="1"/>
      <c r="HQ247" s="1"/>
      <c r="HR247" s="1"/>
      <c r="HS247" s="1"/>
      <c r="HT247" s="1"/>
      <c r="HU247" s="1"/>
      <c r="HV247" s="1"/>
      <c r="HW247" s="1"/>
      <c r="HX247" s="1"/>
      <c r="HY247" s="1"/>
      <c r="HZ247" s="1"/>
      <c r="IA247" s="1"/>
      <c r="IB247" s="1"/>
      <c r="IC247" s="1"/>
      <c r="ID247" s="1"/>
      <c r="IE247" s="1"/>
      <c r="IF247" s="1"/>
      <c r="IG247" s="1"/>
      <c r="IH247" s="1"/>
      <c r="II247" s="1"/>
      <c r="IJ247" s="1"/>
      <c r="IK247" s="1"/>
      <c r="IL247" s="1"/>
      <c r="IM247" s="1"/>
      <c r="IN247" s="1"/>
      <c r="IO247" s="1"/>
      <c r="IP247" s="1"/>
      <c r="IQ247" s="1"/>
      <c r="IR247" s="1"/>
      <c r="IS247" s="1"/>
      <c r="IT247" s="1"/>
      <c r="IU247" s="1"/>
      <c r="IV247" s="1"/>
    </row>
    <row r="248" s="2" customFormat="1" ht="12" spans="1:256">
      <c r="A248" s="16">
        <v>4</v>
      </c>
      <c r="B248" s="14">
        <v>6</v>
      </c>
      <c r="C248" s="14">
        <v>5</v>
      </c>
      <c r="D248" s="14">
        <v>6</v>
      </c>
      <c r="E248" s="14">
        <v>2</v>
      </c>
      <c r="F248" s="14"/>
      <c r="G248" s="14"/>
      <c r="H248" s="14"/>
      <c r="I248" s="16"/>
      <c r="J248" s="16"/>
      <c r="K248" s="16"/>
      <c r="L248" s="16"/>
      <c r="M248" s="16"/>
      <c r="N248" s="16"/>
      <c r="O248" s="16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="3" customFormat="1" ht="12" spans="1:64">
      <c r="A249" s="17">
        <v>96</v>
      </c>
      <c r="B249" s="17">
        <v>95</v>
      </c>
      <c r="C249" s="17">
        <v>86</v>
      </c>
      <c r="D249" s="17">
        <v>95</v>
      </c>
      <c r="E249" s="17">
        <v>89</v>
      </c>
      <c r="F249" s="17"/>
      <c r="G249" s="17"/>
      <c r="H249" s="17"/>
      <c r="I249" s="32"/>
      <c r="J249" s="32"/>
      <c r="K249" s="17"/>
      <c r="L249" s="17"/>
      <c r="M249" s="17"/>
      <c r="N249" s="17"/>
      <c r="O249" s="17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</row>
    <row r="250" s="1" customFormat="1" ht="12" spans="1:64">
      <c r="A250" s="13" t="s">
        <v>420</v>
      </c>
      <c r="B250" s="14" t="s">
        <v>2</v>
      </c>
      <c r="C250" s="14">
        <v>24</v>
      </c>
      <c r="D250" s="14" t="s">
        <v>3</v>
      </c>
      <c r="E250" s="23" t="s">
        <v>340</v>
      </c>
      <c r="F250" s="14" t="s">
        <v>5</v>
      </c>
      <c r="G250" s="15">
        <f>(A252*A253+B252*B253+C252*C253+D252*D253+E252*E253+F252*F253+G252*G253+H252*H253)/C250</f>
        <v>83.4166666666667</v>
      </c>
      <c r="H250" s="14"/>
      <c r="I250" s="16"/>
      <c r="J250" s="16"/>
      <c r="K250" s="14"/>
      <c r="L250" s="14"/>
      <c r="M250" s="14"/>
      <c r="N250" s="14"/>
      <c r="O250" s="14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</row>
    <row r="251" s="1" customFormat="1" ht="12" spans="1:64">
      <c r="A251" s="14" t="s">
        <v>421</v>
      </c>
      <c r="B251" s="14" t="s">
        <v>422</v>
      </c>
      <c r="C251" s="14" t="s">
        <v>423</v>
      </c>
      <c r="D251" s="14" t="s">
        <v>424</v>
      </c>
      <c r="E251" s="14" t="s">
        <v>419</v>
      </c>
      <c r="F251" s="14"/>
      <c r="G251" s="14"/>
      <c r="H251" s="14"/>
      <c r="I251" s="14"/>
      <c r="J251" s="16"/>
      <c r="K251" s="16"/>
      <c r="L251" s="16"/>
      <c r="M251" s="16"/>
      <c r="N251" s="16"/>
      <c r="O251" s="16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</row>
    <row r="252" s="3" customFormat="1" ht="12" spans="1:256">
      <c r="A252" s="14">
        <v>4</v>
      </c>
      <c r="B252" s="14">
        <v>6</v>
      </c>
      <c r="C252" s="14">
        <v>6</v>
      </c>
      <c r="D252" s="14">
        <v>6</v>
      </c>
      <c r="E252" s="14">
        <v>2</v>
      </c>
      <c r="F252" s="14"/>
      <c r="G252" s="14"/>
      <c r="H252" s="14"/>
      <c r="I252" s="16"/>
      <c r="J252" s="16"/>
      <c r="K252" s="16"/>
      <c r="L252" s="16"/>
      <c r="M252" s="16"/>
      <c r="N252" s="16"/>
      <c r="O252" s="16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  <c r="HL252" s="1"/>
      <c r="HM252" s="1"/>
      <c r="HN252" s="1"/>
      <c r="HO252" s="1"/>
      <c r="HP252" s="1"/>
      <c r="HQ252" s="1"/>
      <c r="HR252" s="1"/>
      <c r="HS252" s="1"/>
      <c r="HT252" s="1"/>
      <c r="HU252" s="1"/>
      <c r="HV252" s="1"/>
      <c r="HW252" s="1"/>
      <c r="HX252" s="1"/>
      <c r="HY252" s="1"/>
      <c r="HZ252" s="1"/>
      <c r="IA252" s="1"/>
      <c r="IB252" s="1"/>
      <c r="IC252" s="1"/>
      <c r="ID252" s="1"/>
      <c r="IE252" s="1"/>
      <c r="IF252" s="1"/>
      <c r="IG252" s="1"/>
      <c r="IH252" s="1"/>
      <c r="II252" s="1"/>
      <c r="IJ252" s="1"/>
      <c r="IK252" s="1"/>
      <c r="IL252" s="1"/>
      <c r="IM252" s="1"/>
      <c r="IN252" s="1"/>
      <c r="IO252" s="1"/>
      <c r="IP252" s="1"/>
      <c r="IQ252" s="1"/>
      <c r="IR252" s="1"/>
      <c r="IS252" s="1"/>
      <c r="IT252" s="1"/>
      <c r="IU252" s="1"/>
      <c r="IV252" s="1"/>
    </row>
    <row r="253" s="2" customFormat="1" ht="12" spans="1:256">
      <c r="A253" s="17">
        <v>75</v>
      </c>
      <c r="B253" s="17">
        <v>81</v>
      </c>
      <c r="C253" s="17">
        <v>83</v>
      </c>
      <c r="D253" s="17">
        <v>90</v>
      </c>
      <c r="E253" s="17">
        <v>89</v>
      </c>
      <c r="F253" s="17"/>
      <c r="G253" s="17"/>
      <c r="H253" s="17"/>
      <c r="I253" s="32"/>
      <c r="J253" s="32"/>
      <c r="K253" s="17"/>
      <c r="L253" s="17"/>
      <c r="M253" s="17"/>
      <c r="N253" s="17"/>
      <c r="O253" s="17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  <c r="IV253" s="3"/>
    </row>
    <row r="254" s="1" customFormat="1" ht="12.75" spans="1:64">
      <c r="A254" s="13" t="s">
        <v>425</v>
      </c>
      <c r="B254" s="14" t="s">
        <v>2</v>
      </c>
      <c r="C254" s="14">
        <v>21</v>
      </c>
      <c r="D254" s="14" t="s">
        <v>3</v>
      </c>
      <c r="E254" s="23" t="s">
        <v>340</v>
      </c>
      <c r="F254" s="14" t="s">
        <v>5</v>
      </c>
      <c r="G254" s="15">
        <f>(A256*A257+B256*B257+C256*C257+D256*D257+E256*E257+F256*F257)/C254</f>
        <v>95.2857142857143</v>
      </c>
      <c r="H254" s="14"/>
      <c r="I254" s="14"/>
      <c r="J254" s="14"/>
      <c r="K254" s="14"/>
      <c r="L254" s="25"/>
      <c r="M254" s="14"/>
      <c r="N254" s="14"/>
      <c r="O254" s="14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</row>
    <row r="255" s="3" customFormat="1" ht="12.75" spans="1:64">
      <c r="A255" s="14" t="s">
        <v>426</v>
      </c>
      <c r="B255" s="14" t="s">
        <v>427</v>
      </c>
      <c r="C255" s="14" t="s">
        <v>428</v>
      </c>
      <c r="D255" s="14" t="s">
        <v>429</v>
      </c>
      <c r="E255" s="14"/>
      <c r="F255" s="14"/>
      <c r="G255" s="14"/>
      <c r="H255" s="14"/>
      <c r="I255" s="14"/>
      <c r="J255" s="14"/>
      <c r="K255" s="14"/>
      <c r="L255" s="14"/>
      <c r="M255" s="25"/>
      <c r="N255" s="14"/>
      <c r="O255" s="14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</row>
    <row r="256" s="1" customFormat="1" ht="12.75" spans="1:64">
      <c r="A256" s="14">
        <v>5</v>
      </c>
      <c r="B256" s="14">
        <v>5</v>
      </c>
      <c r="C256" s="14">
        <v>5</v>
      </c>
      <c r="D256" s="14">
        <v>6</v>
      </c>
      <c r="E256" s="14"/>
      <c r="F256" s="14"/>
      <c r="G256" s="14"/>
      <c r="H256" s="14"/>
      <c r="I256" s="14"/>
      <c r="J256" s="14"/>
      <c r="K256" s="14"/>
      <c r="L256" s="14"/>
      <c r="M256" s="25"/>
      <c r="N256" s="14"/>
      <c r="O256" s="14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</row>
    <row r="257" s="3" customFormat="1" ht="12" spans="1:64">
      <c r="A257" s="17">
        <v>98</v>
      </c>
      <c r="B257" s="17">
        <v>92</v>
      </c>
      <c r="C257" s="17">
        <v>95</v>
      </c>
      <c r="D257" s="17">
        <v>96</v>
      </c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</row>
    <row r="258" s="1" customFormat="1" ht="12.75" spans="1:64">
      <c r="A258" s="13" t="s">
        <v>430</v>
      </c>
      <c r="B258" s="14" t="s">
        <v>2</v>
      </c>
      <c r="C258" s="14">
        <v>25</v>
      </c>
      <c r="D258" s="14" t="s">
        <v>3</v>
      </c>
      <c r="E258" s="14" t="s">
        <v>358</v>
      </c>
      <c r="F258" s="14" t="s">
        <v>5</v>
      </c>
      <c r="G258" s="15">
        <f>(A260*A261+B260*B261+C260*C261+D260*D261+E260*E261+F260*F261+G260*G261)/C258</f>
        <v>91.24</v>
      </c>
      <c r="H258" s="14"/>
      <c r="I258" s="14"/>
      <c r="J258" s="14"/>
      <c r="K258" s="14"/>
      <c r="L258" s="25"/>
      <c r="M258" s="14"/>
      <c r="N258" s="14"/>
      <c r="O258" s="14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</row>
    <row r="259" s="3" customFormat="1" ht="12.75" spans="1:64">
      <c r="A259" s="14" t="s">
        <v>431</v>
      </c>
      <c r="B259" s="14" t="s">
        <v>432</v>
      </c>
      <c r="C259" s="14" t="s">
        <v>433</v>
      </c>
      <c r="D259" s="14" t="s">
        <v>434</v>
      </c>
      <c r="E259" s="14" t="s">
        <v>435</v>
      </c>
      <c r="F259" s="14"/>
      <c r="G259" s="14"/>
      <c r="H259" s="14"/>
      <c r="I259" s="14"/>
      <c r="J259" s="14"/>
      <c r="K259" s="14"/>
      <c r="L259" s="14"/>
      <c r="M259" s="25"/>
      <c r="N259" s="14"/>
      <c r="O259" s="14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</row>
    <row r="260" s="1" customFormat="1" ht="12.75" spans="1:64">
      <c r="A260" s="14">
        <v>6</v>
      </c>
      <c r="B260" s="14">
        <v>1</v>
      </c>
      <c r="C260" s="14">
        <v>6</v>
      </c>
      <c r="D260" s="14">
        <v>6</v>
      </c>
      <c r="E260" s="14">
        <v>6</v>
      </c>
      <c r="F260" s="14"/>
      <c r="G260" s="14"/>
      <c r="H260" s="14"/>
      <c r="I260" s="14"/>
      <c r="J260" s="14"/>
      <c r="K260" s="14"/>
      <c r="L260" s="14"/>
      <c r="M260" s="25"/>
      <c r="N260" s="14"/>
      <c r="O260" s="14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</row>
    <row r="261" s="3" customFormat="1" ht="12" spans="1:64">
      <c r="A261" s="17">
        <v>97</v>
      </c>
      <c r="B261" s="17">
        <v>97</v>
      </c>
      <c r="C261" s="17">
        <v>82</v>
      </c>
      <c r="D261" s="17">
        <v>95</v>
      </c>
      <c r="E261" s="17">
        <v>90</v>
      </c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</row>
    <row r="262" s="1" customFormat="1" ht="12.75" spans="1:64">
      <c r="A262" s="13" t="s">
        <v>436</v>
      </c>
      <c r="B262" s="14" t="s">
        <v>2</v>
      </c>
      <c r="C262" s="14">
        <v>40</v>
      </c>
      <c r="D262" s="14" t="s">
        <v>3</v>
      </c>
      <c r="E262" s="14" t="s">
        <v>372</v>
      </c>
      <c r="F262" s="14" t="s">
        <v>5</v>
      </c>
      <c r="G262" s="15">
        <f>(A264*A265+B264*B265+C264*C265+D264*D265+E264*E265+F264*F265+G264*G265+H264*H265)/C262</f>
        <v>97.7</v>
      </c>
      <c r="H262" s="14"/>
      <c r="I262" s="14"/>
      <c r="J262" s="14"/>
      <c r="K262" s="14"/>
      <c r="L262" s="25"/>
      <c r="M262" s="14"/>
      <c r="N262" s="14"/>
      <c r="O262" s="14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</row>
    <row r="263" s="3" customFormat="1" ht="12.75" spans="1:64">
      <c r="A263" s="14" t="s">
        <v>437</v>
      </c>
      <c r="B263" s="14" t="s">
        <v>438</v>
      </c>
      <c r="C263" s="14" t="s">
        <v>439</v>
      </c>
      <c r="D263" s="14" t="s">
        <v>440</v>
      </c>
      <c r="E263" s="14" t="s">
        <v>441</v>
      </c>
      <c r="F263" s="14" t="s">
        <v>442</v>
      </c>
      <c r="G263" s="14" t="s">
        <v>443</v>
      </c>
      <c r="H263" s="14"/>
      <c r="I263" s="14"/>
      <c r="J263" s="14"/>
      <c r="K263" s="14"/>
      <c r="L263" s="14"/>
      <c r="M263" s="25"/>
      <c r="N263" s="14"/>
      <c r="O263" s="14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</row>
    <row r="264" s="1" customFormat="1" ht="12.75" spans="1:64">
      <c r="A264" s="14">
        <v>6</v>
      </c>
      <c r="B264" s="14">
        <v>6</v>
      </c>
      <c r="C264" s="14">
        <v>6</v>
      </c>
      <c r="D264" s="14">
        <v>6</v>
      </c>
      <c r="E264" s="14">
        <v>6</v>
      </c>
      <c r="F264" s="14">
        <v>6</v>
      </c>
      <c r="G264" s="14">
        <v>4</v>
      </c>
      <c r="H264" s="14"/>
      <c r="I264" s="14"/>
      <c r="J264" s="14"/>
      <c r="K264" s="14"/>
      <c r="L264" s="14"/>
      <c r="M264" s="25"/>
      <c r="N264" s="14"/>
      <c r="O264" s="14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</row>
    <row r="265" s="3" customFormat="1" ht="12" spans="1:64">
      <c r="A265" s="17">
        <v>98</v>
      </c>
      <c r="B265" s="17">
        <v>98</v>
      </c>
      <c r="C265" s="17">
        <v>98</v>
      </c>
      <c r="D265" s="17">
        <v>96</v>
      </c>
      <c r="E265" s="17">
        <v>98</v>
      </c>
      <c r="F265" s="17">
        <v>98</v>
      </c>
      <c r="G265" s="17">
        <v>98</v>
      </c>
      <c r="H265" s="17"/>
      <c r="I265" s="17"/>
      <c r="J265" s="17"/>
      <c r="K265" s="17"/>
      <c r="L265" s="17"/>
      <c r="M265" s="17"/>
      <c r="N265" s="17"/>
      <c r="O265" s="17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</row>
    <row r="266" s="1" customFormat="1" ht="12.75" spans="1:64">
      <c r="A266" s="13" t="s">
        <v>444</v>
      </c>
      <c r="B266" s="14" t="s">
        <v>2</v>
      </c>
      <c r="C266" s="14">
        <v>36</v>
      </c>
      <c r="D266" s="14" t="s">
        <v>3</v>
      </c>
      <c r="E266" s="14" t="s">
        <v>410</v>
      </c>
      <c r="F266" s="14" t="s">
        <v>5</v>
      </c>
      <c r="G266" s="15">
        <f>(A268*A269+B268*B269+C268*C269+D268*D269+E268*E269+F268*F269+G268*G269)/C266</f>
        <v>97.1666666666667</v>
      </c>
      <c r="H266" s="14"/>
      <c r="I266" s="14"/>
      <c r="J266" s="14"/>
      <c r="K266" s="14"/>
      <c r="L266" s="25"/>
      <c r="M266" s="14"/>
      <c r="N266" s="14"/>
      <c r="O266" s="14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</row>
    <row r="267" s="3" customFormat="1" ht="12.75" spans="1:64">
      <c r="A267" s="14" t="s">
        <v>445</v>
      </c>
      <c r="B267" s="14" t="s">
        <v>446</v>
      </c>
      <c r="C267" s="14" t="s">
        <v>447</v>
      </c>
      <c r="D267" s="14" t="s">
        <v>448</v>
      </c>
      <c r="E267" s="14" t="s">
        <v>449</v>
      </c>
      <c r="F267" s="14" t="s">
        <v>450</v>
      </c>
      <c r="G267" s="14"/>
      <c r="H267" s="14"/>
      <c r="I267" s="14"/>
      <c r="J267" s="14"/>
      <c r="K267" s="14"/>
      <c r="L267" s="14"/>
      <c r="M267" s="25"/>
      <c r="N267" s="14"/>
      <c r="O267" s="14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</row>
    <row r="268" s="1" customFormat="1" ht="12.75" spans="1:64">
      <c r="A268" s="14">
        <v>6</v>
      </c>
      <c r="B268" s="14">
        <v>6</v>
      </c>
      <c r="C268" s="14">
        <v>6</v>
      </c>
      <c r="D268" s="14">
        <v>6</v>
      </c>
      <c r="E268" s="14">
        <v>6</v>
      </c>
      <c r="F268" s="14">
        <v>6</v>
      </c>
      <c r="G268" s="14"/>
      <c r="H268" s="14"/>
      <c r="I268" s="14"/>
      <c r="J268" s="14"/>
      <c r="K268" s="14"/>
      <c r="L268" s="14"/>
      <c r="M268" s="25"/>
      <c r="N268" s="14"/>
      <c r="O268" s="14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</row>
    <row r="269" s="3" customFormat="1" ht="12" spans="1:64">
      <c r="A269" s="17">
        <v>97</v>
      </c>
      <c r="B269" s="17">
        <v>96</v>
      </c>
      <c r="C269" s="17">
        <v>97</v>
      </c>
      <c r="D269" s="17">
        <v>98</v>
      </c>
      <c r="E269" s="17">
        <v>97</v>
      </c>
      <c r="F269" s="17">
        <v>98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</row>
    <row r="270" s="1" customFormat="1" ht="12.75" spans="1:64">
      <c r="A270" s="13" t="s">
        <v>451</v>
      </c>
      <c r="B270" s="14" t="s">
        <v>2</v>
      </c>
      <c r="C270" s="14">
        <v>31</v>
      </c>
      <c r="D270" s="14" t="s">
        <v>3</v>
      </c>
      <c r="E270" s="14" t="s">
        <v>284</v>
      </c>
      <c r="F270" s="14" t="s">
        <v>5</v>
      </c>
      <c r="G270" s="15">
        <f>(A272*A273+B272*B273+C272*C273+D272*D273+E272*E273+F272*F273+G272*G273)/C270</f>
        <v>94.6774193548387</v>
      </c>
      <c r="H270" s="14"/>
      <c r="I270" s="14"/>
      <c r="J270" s="14"/>
      <c r="K270" s="14"/>
      <c r="L270" s="25"/>
      <c r="M270" s="14"/>
      <c r="N270" s="14"/>
      <c r="O270" s="14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</row>
    <row r="271" s="3" customFormat="1" ht="12.75" spans="1:64">
      <c r="A271" s="14" t="s">
        <v>452</v>
      </c>
      <c r="B271" s="14" t="s">
        <v>453</v>
      </c>
      <c r="C271" s="14" t="s">
        <v>454</v>
      </c>
      <c r="D271" s="14" t="s">
        <v>455</v>
      </c>
      <c r="E271" s="14" t="s">
        <v>456</v>
      </c>
      <c r="F271" s="14" t="s">
        <v>457</v>
      </c>
      <c r="G271" s="14"/>
      <c r="H271" s="14"/>
      <c r="I271" s="14"/>
      <c r="J271" s="14"/>
      <c r="K271" s="14"/>
      <c r="L271" s="14"/>
      <c r="M271" s="25"/>
      <c r="N271" s="14"/>
      <c r="O271" s="14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</row>
    <row r="272" s="1" customFormat="1" ht="12.75" spans="1:64">
      <c r="A272" s="14">
        <v>6</v>
      </c>
      <c r="B272" s="14">
        <v>6</v>
      </c>
      <c r="C272" s="14">
        <v>6</v>
      </c>
      <c r="D272" s="14">
        <v>6</v>
      </c>
      <c r="E272" s="14">
        <v>2</v>
      </c>
      <c r="F272" s="14">
        <v>5</v>
      </c>
      <c r="G272" s="14"/>
      <c r="H272" s="14"/>
      <c r="I272" s="14"/>
      <c r="J272" s="14"/>
      <c r="K272" s="14"/>
      <c r="L272" s="14"/>
      <c r="M272" s="25"/>
      <c r="N272" s="14"/>
      <c r="O272" s="14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</row>
    <row r="273" s="3" customFormat="1" ht="12" spans="1:64">
      <c r="A273" s="17">
        <v>96</v>
      </c>
      <c r="B273" s="17">
        <v>95</v>
      </c>
      <c r="C273" s="17">
        <v>95</v>
      </c>
      <c r="D273" s="17">
        <v>94</v>
      </c>
      <c r="E273" s="17">
        <v>95</v>
      </c>
      <c r="F273" s="17">
        <v>93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</row>
    <row r="274" s="1" customFormat="1" ht="12.75" spans="1:64">
      <c r="A274" s="13" t="s">
        <v>458</v>
      </c>
      <c r="B274" s="14" t="s">
        <v>2</v>
      </c>
      <c r="C274" s="14">
        <v>26</v>
      </c>
      <c r="D274" s="14" t="s">
        <v>3</v>
      </c>
      <c r="E274" s="14" t="s">
        <v>459</v>
      </c>
      <c r="F274" s="14" t="s">
        <v>5</v>
      </c>
      <c r="G274" s="15">
        <f>(A276*A277+B276*B277+C276*C277+D276*D277+E276*E277+F276*F277+G276*G277)/C274</f>
        <v>96.6153846153846</v>
      </c>
      <c r="H274" s="14"/>
      <c r="I274" s="14"/>
      <c r="J274" s="14"/>
      <c r="K274" s="14"/>
      <c r="L274" s="25"/>
      <c r="M274" s="14"/>
      <c r="N274" s="14"/>
      <c r="O274" s="14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</row>
    <row r="275" s="3" customFormat="1" ht="12.75" spans="1:64">
      <c r="A275" s="14" t="s">
        <v>460</v>
      </c>
      <c r="B275" s="14" t="s">
        <v>461</v>
      </c>
      <c r="C275" s="14" t="s">
        <v>462</v>
      </c>
      <c r="D275" s="14" t="s">
        <v>463</v>
      </c>
      <c r="E275" s="14" t="s">
        <v>456</v>
      </c>
      <c r="F275" s="14"/>
      <c r="G275" s="14"/>
      <c r="H275" s="14"/>
      <c r="I275" s="14"/>
      <c r="J275" s="14"/>
      <c r="K275" s="14"/>
      <c r="L275" s="14"/>
      <c r="M275" s="25"/>
      <c r="N275" s="14"/>
      <c r="O275" s="14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</row>
    <row r="276" s="1" customFormat="1" ht="12.75" spans="1:64">
      <c r="A276" s="14">
        <v>6</v>
      </c>
      <c r="B276" s="14">
        <v>6</v>
      </c>
      <c r="C276" s="14">
        <v>6</v>
      </c>
      <c r="D276" s="14">
        <v>6</v>
      </c>
      <c r="E276" s="14">
        <v>2</v>
      </c>
      <c r="F276" s="14"/>
      <c r="G276" s="14"/>
      <c r="H276" s="14"/>
      <c r="I276" s="14"/>
      <c r="J276" s="14"/>
      <c r="K276" s="14"/>
      <c r="L276" s="14"/>
      <c r="M276" s="25"/>
      <c r="N276" s="14"/>
      <c r="O276" s="14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</row>
    <row r="277" s="3" customFormat="1" ht="12" spans="1:64">
      <c r="A277" s="17">
        <v>98</v>
      </c>
      <c r="B277" s="17">
        <v>94</v>
      </c>
      <c r="C277" s="17">
        <v>98</v>
      </c>
      <c r="D277" s="17">
        <v>97</v>
      </c>
      <c r="E277" s="17">
        <v>95</v>
      </c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</row>
    <row r="278" s="1" customFormat="1" ht="12.75" spans="1:64">
      <c r="A278" s="13" t="s">
        <v>464</v>
      </c>
      <c r="B278" s="14" t="s">
        <v>2</v>
      </c>
      <c r="C278" s="14">
        <v>26</v>
      </c>
      <c r="D278" s="14" t="s">
        <v>3</v>
      </c>
      <c r="E278" s="14" t="s">
        <v>396</v>
      </c>
      <c r="F278" s="14" t="s">
        <v>5</v>
      </c>
      <c r="G278" s="15">
        <f>(A280*A281+B280*B281+C280*C281+D280*D281+E280*E281+F280*F281)/C278</f>
        <v>93.5</v>
      </c>
      <c r="H278" s="14"/>
      <c r="I278" s="14"/>
      <c r="J278" s="14"/>
      <c r="K278" s="14"/>
      <c r="L278" s="25"/>
      <c r="M278" s="14"/>
      <c r="N278" s="14"/>
      <c r="O278" s="14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</row>
    <row r="279" s="3" customFormat="1" ht="12.75" spans="1:64">
      <c r="A279" s="14" t="s">
        <v>465</v>
      </c>
      <c r="B279" s="14" t="s">
        <v>466</v>
      </c>
      <c r="C279" s="14" t="s">
        <v>457</v>
      </c>
      <c r="D279" s="14" t="s">
        <v>467</v>
      </c>
      <c r="E279" s="14" t="s">
        <v>468</v>
      </c>
      <c r="F279" s="14"/>
      <c r="G279" s="14"/>
      <c r="H279" s="14"/>
      <c r="I279" s="14"/>
      <c r="J279" s="14"/>
      <c r="K279" s="14"/>
      <c r="L279" s="14"/>
      <c r="M279" s="25"/>
      <c r="N279" s="14"/>
      <c r="O279" s="14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</row>
    <row r="280" s="1" customFormat="1" ht="12.75" spans="1:64">
      <c r="A280" s="14">
        <v>6</v>
      </c>
      <c r="B280" s="14">
        <v>6</v>
      </c>
      <c r="C280" s="14">
        <v>6</v>
      </c>
      <c r="D280" s="14">
        <v>3</v>
      </c>
      <c r="E280" s="14">
        <v>5</v>
      </c>
      <c r="F280" s="14"/>
      <c r="G280" s="14"/>
      <c r="H280" s="14"/>
      <c r="I280" s="14"/>
      <c r="J280" s="14"/>
      <c r="K280" s="14"/>
      <c r="L280" s="14"/>
      <c r="M280" s="25"/>
      <c r="N280" s="14"/>
      <c r="O280" s="14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</row>
    <row r="281" s="3" customFormat="1" ht="12" spans="1:64">
      <c r="A281" s="17">
        <v>95</v>
      </c>
      <c r="B281" s="17">
        <v>91</v>
      </c>
      <c r="C281" s="17">
        <v>93</v>
      </c>
      <c r="D281" s="17">
        <v>94</v>
      </c>
      <c r="E281" s="17">
        <v>95</v>
      </c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</row>
    <row r="282" s="1" customFormat="1" ht="12.75" spans="1:64">
      <c r="A282" s="13" t="s">
        <v>469</v>
      </c>
      <c r="B282" s="14" t="s">
        <v>2</v>
      </c>
      <c r="C282" s="14">
        <v>13</v>
      </c>
      <c r="D282" s="14" t="s">
        <v>3</v>
      </c>
      <c r="E282" s="14" t="s">
        <v>321</v>
      </c>
      <c r="F282" s="14" t="s">
        <v>5</v>
      </c>
      <c r="G282" s="15">
        <f>(A284*A285+B284*B285+C284*C285+D284*D285)/C282</f>
        <v>88.5384615384615</v>
      </c>
      <c r="H282" s="14"/>
      <c r="I282" s="14"/>
      <c r="J282" s="14"/>
      <c r="K282" s="14"/>
      <c r="L282" s="25"/>
      <c r="M282" s="14"/>
      <c r="N282" s="14"/>
      <c r="O282" s="14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</row>
    <row r="283" s="3" customFormat="1" ht="12.75" spans="1:64">
      <c r="A283" s="14" t="s">
        <v>470</v>
      </c>
      <c r="B283" s="14" t="s">
        <v>471</v>
      </c>
      <c r="C283" s="14" t="s">
        <v>456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25"/>
      <c r="N283" s="14"/>
      <c r="O283" s="14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</row>
    <row r="284" s="1" customFormat="1" ht="12.75" spans="1:64">
      <c r="A284" s="14">
        <v>6</v>
      </c>
      <c r="B284" s="14">
        <v>6</v>
      </c>
      <c r="C284" s="14">
        <v>1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25"/>
      <c r="N284" s="14"/>
      <c r="O284" s="14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</row>
    <row r="285" s="3" customFormat="1" ht="12" spans="1:64">
      <c r="A285" s="17">
        <v>85</v>
      </c>
      <c r="B285" s="17">
        <v>91</v>
      </c>
      <c r="C285" s="17">
        <v>95</v>
      </c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</row>
    <row r="286" s="1" customFormat="1" ht="12.75" spans="1:64">
      <c r="A286" s="13" t="s">
        <v>472</v>
      </c>
      <c r="B286" s="14" t="s">
        <v>2</v>
      </c>
      <c r="C286" s="14">
        <v>25</v>
      </c>
      <c r="D286" s="14" t="s">
        <v>3</v>
      </c>
      <c r="E286" s="14" t="s">
        <v>340</v>
      </c>
      <c r="F286" s="14" t="s">
        <v>5</v>
      </c>
      <c r="G286" s="15">
        <f>(A288*A289+B288*B289+C288*C289+D288*D289+E288*E289+F288*F289)/C286</f>
        <v>88.52</v>
      </c>
      <c r="H286" s="14"/>
      <c r="I286" s="14"/>
      <c r="J286" s="14"/>
      <c r="K286" s="14"/>
      <c r="L286" s="25"/>
      <c r="M286" s="14"/>
      <c r="N286" s="14"/>
      <c r="O286" s="14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</row>
    <row r="287" s="3" customFormat="1" ht="12.75" spans="1:64">
      <c r="A287" s="14" t="s">
        <v>473</v>
      </c>
      <c r="B287" s="14" t="s">
        <v>474</v>
      </c>
      <c r="C287" s="14" t="s">
        <v>312</v>
      </c>
      <c r="D287" s="14" t="s">
        <v>475</v>
      </c>
      <c r="E287" s="14" t="s">
        <v>337</v>
      </c>
      <c r="F287" s="14"/>
      <c r="G287" s="14"/>
      <c r="H287" s="14"/>
      <c r="I287" s="14"/>
      <c r="J287" s="14"/>
      <c r="K287" s="14"/>
      <c r="L287" s="14"/>
      <c r="M287" s="25"/>
      <c r="N287" s="14"/>
      <c r="O287" s="14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</row>
    <row r="288" s="1" customFormat="1" ht="12.75" spans="1:64">
      <c r="A288" s="14">
        <v>6</v>
      </c>
      <c r="B288" s="14">
        <v>5</v>
      </c>
      <c r="C288" s="14">
        <v>6</v>
      </c>
      <c r="D288" s="14">
        <v>6</v>
      </c>
      <c r="E288" s="14">
        <v>2</v>
      </c>
      <c r="F288" s="14"/>
      <c r="G288" s="14"/>
      <c r="H288" s="14"/>
      <c r="I288" s="14"/>
      <c r="J288" s="14"/>
      <c r="K288" s="14"/>
      <c r="L288" s="14"/>
      <c r="M288" s="25"/>
      <c r="N288" s="14"/>
      <c r="O288" s="14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</row>
    <row r="289" s="3" customFormat="1" ht="12" spans="1:64">
      <c r="A289" s="17">
        <v>86</v>
      </c>
      <c r="B289" s="17">
        <v>91</v>
      </c>
      <c r="C289" s="17">
        <v>94</v>
      </c>
      <c r="D289" s="17">
        <v>83</v>
      </c>
      <c r="E289" s="17">
        <v>90</v>
      </c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</row>
    <row r="290" s="1" customFormat="1" ht="12.75" spans="1:64">
      <c r="A290" s="13" t="s">
        <v>476</v>
      </c>
      <c r="B290" s="16" t="s">
        <v>27</v>
      </c>
      <c r="C290" s="16">
        <v>29</v>
      </c>
      <c r="D290" s="16" t="s">
        <v>3</v>
      </c>
      <c r="E290" s="16" t="s">
        <v>477</v>
      </c>
      <c r="F290" s="16" t="s">
        <v>5</v>
      </c>
      <c r="G290" s="15">
        <f>(A292*A293+B292*B293+C292*C293+D292*D293+E292*E293+F292*F293+G292*G293+H292*H293)/C290</f>
        <v>89.1724137931034</v>
      </c>
      <c r="H290" s="39"/>
      <c r="I290" s="39"/>
      <c r="J290" s="39"/>
      <c r="K290" s="39"/>
      <c r="L290" s="39"/>
      <c r="M290" s="39"/>
      <c r="N290" s="39"/>
      <c r="O290" s="39"/>
      <c r="P290" s="26"/>
      <c r="Q290" s="53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</row>
    <row r="291" s="1" customFormat="1" ht="12.75" spans="1:64">
      <c r="A291" s="40" t="s">
        <v>478</v>
      </c>
      <c r="B291" s="40" t="s">
        <v>479</v>
      </c>
      <c r="C291" s="40" t="s">
        <v>480</v>
      </c>
      <c r="D291" s="40" t="s">
        <v>481</v>
      </c>
      <c r="E291" s="40" t="s">
        <v>482</v>
      </c>
      <c r="F291" s="40" t="s">
        <v>483</v>
      </c>
      <c r="G291" s="40" t="s">
        <v>484</v>
      </c>
      <c r="H291" s="14"/>
      <c r="I291" s="14"/>
      <c r="J291" s="14"/>
      <c r="K291" s="14"/>
      <c r="L291" s="14"/>
      <c r="M291" s="14"/>
      <c r="N291" s="39"/>
      <c r="O291" s="39"/>
      <c r="P291" s="26"/>
      <c r="Q291" s="53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</row>
    <row r="292" s="1" customFormat="1" ht="12.75" spans="1:64">
      <c r="A292" s="40">
        <v>6</v>
      </c>
      <c r="B292" s="41">
        <v>3</v>
      </c>
      <c r="C292" s="41">
        <v>6</v>
      </c>
      <c r="D292" s="41">
        <v>5</v>
      </c>
      <c r="E292" s="41">
        <v>1</v>
      </c>
      <c r="F292" s="41">
        <v>2</v>
      </c>
      <c r="G292" s="40">
        <v>6</v>
      </c>
      <c r="H292" s="42"/>
      <c r="I292" s="16"/>
      <c r="J292" s="16"/>
      <c r="K292" s="16"/>
      <c r="L292" s="14"/>
      <c r="M292" s="42"/>
      <c r="N292" s="39"/>
      <c r="O292" s="39"/>
      <c r="P292" s="26"/>
      <c r="Q292" s="53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</row>
    <row r="293" s="3" customFormat="1" ht="12.75" spans="1:64">
      <c r="A293" s="32">
        <v>89</v>
      </c>
      <c r="B293" s="32">
        <v>83</v>
      </c>
      <c r="C293" s="32">
        <v>92</v>
      </c>
      <c r="D293" s="32">
        <v>84</v>
      </c>
      <c r="E293" s="32">
        <v>89</v>
      </c>
      <c r="F293" s="32">
        <v>89</v>
      </c>
      <c r="G293" s="32">
        <v>94</v>
      </c>
      <c r="H293" s="32"/>
      <c r="I293" s="32"/>
      <c r="J293" s="32"/>
      <c r="K293" s="32"/>
      <c r="L293" s="32"/>
      <c r="M293" s="51"/>
      <c r="N293" s="51"/>
      <c r="O293" s="51"/>
      <c r="P293" s="26"/>
      <c r="Q293" s="53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</row>
    <row r="294" s="1" customFormat="1" ht="12.75" spans="1:64">
      <c r="A294" s="13" t="s">
        <v>485</v>
      </c>
      <c r="B294" s="16" t="s">
        <v>27</v>
      </c>
      <c r="C294" s="16">
        <v>20</v>
      </c>
      <c r="D294" s="16" t="s">
        <v>3</v>
      </c>
      <c r="E294" s="16" t="s">
        <v>486</v>
      </c>
      <c r="F294" s="16" t="s">
        <v>5</v>
      </c>
      <c r="G294" s="15">
        <f>(A296*A297+B296*B297+C296*C297+D296*D297+E296*E297+F296*F297+G296*G297+H296*H297+I296*I297)/C294</f>
        <v>89.1</v>
      </c>
      <c r="H294" s="39"/>
      <c r="I294" s="39"/>
      <c r="J294" s="39"/>
      <c r="K294" s="39"/>
      <c r="L294" s="39"/>
      <c r="M294" s="39"/>
      <c r="N294" s="39"/>
      <c r="O294" s="39"/>
      <c r="P294" s="26"/>
      <c r="Q294" s="53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</row>
    <row r="295" s="1" customFormat="1" ht="12.75" spans="1:64">
      <c r="A295" s="43" t="s">
        <v>481</v>
      </c>
      <c r="B295" s="43" t="s">
        <v>487</v>
      </c>
      <c r="C295" s="43" t="s">
        <v>488</v>
      </c>
      <c r="D295" s="43" t="s">
        <v>489</v>
      </c>
      <c r="E295" s="43" t="s">
        <v>483</v>
      </c>
      <c r="F295" s="43" t="s">
        <v>490</v>
      </c>
      <c r="G295" s="43" t="s">
        <v>491</v>
      </c>
      <c r="H295" s="43" t="s">
        <v>492</v>
      </c>
      <c r="I295" s="43"/>
      <c r="J295" s="14"/>
      <c r="K295" s="14"/>
      <c r="L295" s="39"/>
      <c r="M295" s="39"/>
      <c r="N295" s="39"/>
      <c r="O295" s="39"/>
      <c r="P295" s="26"/>
      <c r="Q295" s="53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</row>
    <row r="296" s="1" customFormat="1" ht="12.75" spans="1:64">
      <c r="A296" s="43">
        <v>1</v>
      </c>
      <c r="B296" s="44">
        <v>4</v>
      </c>
      <c r="C296" s="44">
        <v>6</v>
      </c>
      <c r="D296" s="44">
        <v>1</v>
      </c>
      <c r="E296" s="44">
        <v>4</v>
      </c>
      <c r="F296" s="44">
        <v>1</v>
      </c>
      <c r="G296" s="44">
        <v>1</v>
      </c>
      <c r="H296" s="44">
        <v>2</v>
      </c>
      <c r="I296" s="44"/>
      <c r="J296" s="16"/>
      <c r="K296" s="16"/>
      <c r="L296" s="39"/>
      <c r="M296" s="39"/>
      <c r="N296" s="39"/>
      <c r="O296" s="39"/>
      <c r="P296" s="26"/>
      <c r="Q296" s="53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</row>
    <row r="297" s="3" customFormat="1" ht="12.75" spans="1:64">
      <c r="A297" s="32">
        <v>84</v>
      </c>
      <c r="B297" s="32">
        <v>90</v>
      </c>
      <c r="C297" s="32">
        <v>89</v>
      </c>
      <c r="D297" s="32">
        <v>86</v>
      </c>
      <c r="E297" s="32">
        <v>89</v>
      </c>
      <c r="F297" s="32">
        <v>88</v>
      </c>
      <c r="G297" s="32">
        <v>92</v>
      </c>
      <c r="H297" s="32">
        <v>91</v>
      </c>
      <c r="I297" s="32"/>
      <c r="J297" s="32"/>
      <c r="K297" s="32"/>
      <c r="L297" s="51"/>
      <c r="M297" s="51"/>
      <c r="N297" s="51"/>
      <c r="O297" s="51"/>
      <c r="P297" s="26"/>
      <c r="Q297" s="53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</row>
    <row r="298" s="6" customFormat="1" ht="12.75" spans="1:64">
      <c r="A298" s="13" t="s">
        <v>493</v>
      </c>
      <c r="B298" s="16" t="s">
        <v>27</v>
      </c>
      <c r="C298" s="18">
        <v>23</v>
      </c>
      <c r="D298" s="16" t="s">
        <v>3</v>
      </c>
      <c r="E298" s="16" t="s">
        <v>494</v>
      </c>
      <c r="F298" s="16" t="s">
        <v>5</v>
      </c>
      <c r="G298" s="15">
        <f>(A300*A301+B300*B301+C300*C301+D300*D301+E300*E301+F300*F301+G300*G301+H300*H301+I300*I301+J300*J301+K300*K301)/C298</f>
        <v>86.4347826086957</v>
      </c>
      <c r="H298" s="39"/>
      <c r="I298" s="39"/>
      <c r="J298" s="39"/>
      <c r="K298" s="39"/>
      <c r="L298" s="39"/>
      <c r="M298" s="39"/>
      <c r="N298" s="39"/>
      <c r="O298" s="39"/>
      <c r="P298" s="52"/>
      <c r="Q298" s="54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  <c r="BB298" s="52"/>
      <c r="BC298" s="52"/>
      <c r="BD298" s="52"/>
      <c r="BE298" s="52"/>
      <c r="BF298" s="52"/>
      <c r="BG298" s="52"/>
      <c r="BH298" s="52"/>
      <c r="BI298" s="52"/>
      <c r="BJ298" s="52"/>
      <c r="BK298" s="52"/>
      <c r="BL298" s="52"/>
    </row>
    <row r="299" s="6" customFormat="1" ht="12.75" spans="1:64">
      <c r="A299" s="14" t="s">
        <v>490</v>
      </c>
      <c r="B299" s="14" t="s">
        <v>491</v>
      </c>
      <c r="C299" s="14" t="s">
        <v>495</v>
      </c>
      <c r="D299" s="14" t="s">
        <v>479</v>
      </c>
      <c r="E299" s="14" t="s">
        <v>487</v>
      </c>
      <c r="F299" s="14" t="s">
        <v>496</v>
      </c>
      <c r="G299" s="14" t="s">
        <v>497</v>
      </c>
      <c r="H299" s="14" t="s">
        <v>489</v>
      </c>
      <c r="I299" s="14"/>
      <c r="J299" s="14"/>
      <c r="K299" s="14"/>
      <c r="L299" s="14"/>
      <c r="M299" s="14"/>
      <c r="N299" s="39"/>
      <c r="O299" s="39"/>
      <c r="P299" s="52"/>
      <c r="Q299" s="54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</row>
    <row r="300" s="6" customFormat="1" ht="12.75" spans="1:64">
      <c r="A300" s="14">
        <v>4</v>
      </c>
      <c r="B300" s="16">
        <v>4</v>
      </c>
      <c r="C300" s="16">
        <v>5</v>
      </c>
      <c r="D300" s="16">
        <v>1</v>
      </c>
      <c r="E300" s="42">
        <v>1</v>
      </c>
      <c r="F300" s="42">
        <v>2</v>
      </c>
      <c r="G300" s="16">
        <v>4</v>
      </c>
      <c r="H300" s="16">
        <v>2</v>
      </c>
      <c r="I300" s="42"/>
      <c r="J300" s="16"/>
      <c r="K300" s="16"/>
      <c r="L300" s="16"/>
      <c r="M300" s="16"/>
      <c r="N300" s="39"/>
      <c r="O300" s="39"/>
      <c r="P300" s="52"/>
      <c r="Q300" s="54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52"/>
      <c r="BC300" s="52"/>
      <c r="BD300" s="52"/>
      <c r="BE300" s="52"/>
      <c r="BF300" s="52"/>
      <c r="BG300" s="52"/>
      <c r="BH300" s="52"/>
      <c r="BI300" s="52"/>
      <c r="BJ300" s="52"/>
      <c r="BK300" s="52"/>
      <c r="BL300" s="52"/>
    </row>
    <row r="301" s="7" customFormat="1" ht="12.75" spans="1:64">
      <c r="A301" s="45">
        <v>88</v>
      </c>
      <c r="B301" s="32">
        <v>92</v>
      </c>
      <c r="C301" s="32">
        <v>87</v>
      </c>
      <c r="D301" s="32">
        <v>83</v>
      </c>
      <c r="E301" s="32">
        <v>90</v>
      </c>
      <c r="F301" s="32">
        <v>88</v>
      </c>
      <c r="G301" s="32">
        <v>78</v>
      </c>
      <c r="H301" s="32">
        <v>86</v>
      </c>
      <c r="I301" s="32"/>
      <c r="J301" s="32"/>
      <c r="K301" s="32"/>
      <c r="L301" s="51"/>
      <c r="M301" s="51"/>
      <c r="N301" s="51"/>
      <c r="O301" s="51"/>
      <c r="P301" s="52"/>
      <c r="Q301" s="54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52"/>
      <c r="BC301" s="52"/>
      <c r="BD301" s="52"/>
      <c r="BE301" s="52"/>
      <c r="BF301" s="52"/>
      <c r="BG301" s="52"/>
      <c r="BH301" s="52"/>
      <c r="BI301" s="52"/>
      <c r="BJ301" s="52"/>
      <c r="BK301" s="52"/>
      <c r="BL301" s="52"/>
    </row>
    <row r="302" s="6" customFormat="1" ht="12.75" spans="1:64">
      <c r="A302" s="46" t="s">
        <v>498</v>
      </c>
      <c r="B302" s="42" t="s">
        <v>2</v>
      </c>
      <c r="C302" s="42">
        <v>14</v>
      </c>
      <c r="D302" s="42" t="s">
        <v>3</v>
      </c>
      <c r="E302" s="42" t="s">
        <v>499</v>
      </c>
      <c r="F302" s="42" t="s">
        <v>5</v>
      </c>
      <c r="G302" s="15">
        <f>(A304*A305+B304*B305+C304*C305+D304*D305+E304*E305+F304*F305+G304*G305+H304*H305+I304*I305+J304*J305)/C302</f>
        <v>86.6428571428571</v>
      </c>
      <c r="H302" s="42"/>
      <c r="I302" s="42"/>
      <c r="J302" s="42"/>
      <c r="K302" s="42"/>
      <c r="L302" s="42"/>
      <c r="M302" s="42"/>
      <c r="N302" s="42"/>
      <c r="O302" s="42"/>
      <c r="P302" s="52"/>
      <c r="Q302" s="54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52"/>
      <c r="BC302" s="52"/>
      <c r="BD302" s="52"/>
      <c r="BE302" s="52"/>
      <c r="BF302" s="52"/>
      <c r="BG302" s="52"/>
      <c r="BH302" s="52"/>
      <c r="BI302" s="52"/>
      <c r="BJ302" s="52"/>
      <c r="BK302" s="52"/>
      <c r="BL302" s="52"/>
    </row>
    <row r="303" s="6" customFormat="1" ht="12.75" spans="1:64">
      <c r="A303" s="40" t="s">
        <v>500</v>
      </c>
      <c r="B303" s="40" t="s">
        <v>501</v>
      </c>
      <c r="C303" s="40" t="s">
        <v>502</v>
      </c>
      <c r="D303" s="42" t="s">
        <v>503</v>
      </c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52"/>
      <c r="Q303" s="54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  <c r="BB303" s="52"/>
      <c r="BC303" s="52"/>
      <c r="BD303" s="52"/>
      <c r="BE303" s="52"/>
      <c r="BF303" s="52"/>
      <c r="BG303" s="52"/>
      <c r="BH303" s="52"/>
      <c r="BI303" s="52"/>
      <c r="BJ303" s="52"/>
      <c r="BK303" s="52"/>
      <c r="BL303" s="52"/>
    </row>
    <row r="304" s="7" customFormat="1" ht="9.95" customHeight="1" spans="1:64">
      <c r="A304" s="47">
        <v>4</v>
      </c>
      <c r="B304" s="47">
        <v>5</v>
      </c>
      <c r="C304" s="47">
        <v>4</v>
      </c>
      <c r="D304" s="42">
        <v>1</v>
      </c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52"/>
      <c r="Q304" s="54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</row>
    <row r="305" s="6" customFormat="1" ht="12.75" spans="1:64">
      <c r="A305" s="32">
        <v>96</v>
      </c>
      <c r="B305" s="32">
        <v>75</v>
      </c>
      <c r="C305" s="32">
        <v>91</v>
      </c>
      <c r="D305" s="32">
        <v>90</v>
      </c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52"/>
      <c r="Q305" s="54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</row>
    <row r="306" s="6" customFormat="1" ht="12.75" spans="1:64">
      <c r="A306" s="46" t="s">
        <v>504</v>
      </c>
      <c r="B306" s="42" t="s">
        <v>2</v>
      </c>
      <c r="C306" s="48">
        <v>38</v>
      </c>
      <c r="D306" s="42" t="s">
        <v>3</v>
      </c>
      <c r="E306" s="42" t="s">
        <v>499</v>
      </c>
      <c r="F306" s="42" t="s">
        <v>5</v>
      </c>
      <c r="G306" s="15">
        <f>(A308*A309+B308*B309+C308*C309+D308*D309+E308*E309+F308*F309+G308*G309+H308*H309+I308*I309+J308*J309)/C306</f>
        <v>86.1842105263158</v>
      </c>
      <c r="H306" s="42"/>
      <c r="I306" s="42"/>
      <c r="J306" s="42"/>
      <c r="K306" s="42"/>
      <c r="L306" s="42"/>
      <c r="M306" s="42"/>
      <c r="N306" s="42"/>
      <c r="O306" s="42"/>
      <c r="P306" s="52"/>
      <c r="Q306" s="54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</row>
    <row r="307" s="6" customFormat="1" ht="12.75" spans="1:64">
      <c r="A307" s="40" t="s">
        <v>505</v>
      </c>
      <c r="B307" s="40" t="s">
        <v>506</v>
      </c>
      <c r="C307" s="40" t="s">
        <v>507</v>
      </c>
      <c r="D307" s="42" t="s">
        <v>508</v>
      </c>
      <c r="E307" s="40" t="s">
        <v>509</v>
      </c>
      <c r="F307" s="40" t="s">
        <v>510</v>
      </c>
      <c r="G307" s="40" t="s">
        <v>511</v>
      </c>
      <c r="H307" s="42" t="s">
        <v>512</v>
      </c>
      <c r="I307" s="42" t="s">
        <v>503</v>
      </c>
      <c r="J307" s="42"/>
      <c r="K307" s="42"/>
      <c r="L307" s="42"/>
      <c r="M307" s="42"/>
      <c r="N307" s="42"/>
      <c r="O307" s="42"/>
      <c r="P307" s="52"/>
      <c r="Q307" s="54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52"/>
      <c r="BC307" s="52"/>
      <c r="BD307" s="52"/>
      <c r="BE307" s="52"/>
      <c r="BF307" s="52"/>
      <c r="BG307" s="52"/>
      <c r="BH307" s="52"/>
      <c r="BI307" s="52"/>
      <c r="BJ307" s="52"/>
      <c r="BK307" s="52"/>
      <c r="BL307" s="52"/>
    </row>
    <row r="308" s="7" customFormat="1" ht="12.75" spans="1:64">
      <c r="A308" s="42">
        <v>6</v>
      </c>
      <c r="B308" s="42">
        <v>5</v>
      </c>
      <c r="C308" s="42">
        <v>2</v>
      </c>
      <c r="D308" s="42">
        <v>5</v>
      </c>
      <c r="E308" s="42">
        <v>5</v>
      </c>
      <c r="F308" s="42">
        <v>6</v>
      </c>
      <c r="G308" s="42">
        <v>6</v>
      </c>
      <c r="H308" s="42">
        <v>1</v>
      </c>
      <c r="I308" s="42">
        <v>2</v>
      </c>
      <c r="J308" s="42"/>
      <c r="K308" s="42"/>
      <c r="L308" s="42"/>
      <c r="M308" s="42"/>
      <c r="N308" s="42"/>
      <c r="O308" s="42"/>
      <c r="P308" s="52"/>
      <c r="Q308" s="54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52"/>
      <c r="BC308" s="52"/>
      <c r="BD308" s="52"/>
      <c r="BE308" s="52"/>
      <c r="BF308" s="52"/>
      <c r="BG308" s="52"/>
      <c r="BH308" s="52"/>
      <c r="BI308" s="52"/>
      <c r="BJ308" s="52"/>
      <c r="BK308" s="52"/>
      <c r="BL308" s="52"/>
    </row>
    <row r="309" s="6" customFormat="1" ht="12.75" spans="1:64">
      <c r="A309" s="32">
        <v>94</v>
      </c>
      <c r="B309" s="32">
        <v>92</v>
      </c>
      <c r="C309" s="32">
        <v>95</v>
      </c>
      <c r="D309" s="32">
        <v>84</v>
      </c>
      <c r="E309" s="32">
        <v>60</v>
      </c>
      <c r="F309" s="32">
        <v>89</v>
      </c>
      <c r="G309" s="32">
        <v>90</v>
      </c>
      <c r="H309" s="32">
        <v>87</v>
      </c>
      <c r="I309" s="32">
        <v>90</v>
      </c>
      <c r="J309" s="32"/>
      <c r="K309" s="32"/>
      <c r="L309" s="32"/>
      <c r="M309" s="32"/>
      <c r="N309" s="32"/>
      <c r="O309" s="32"/>
      <c r="P309" s="52"/>
      <c r="Q309" s="54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</row>
    <row r="310" s="6" customFormat="1" ht="12.75" spans="1:64">
      <c r="A310" s="46" t="s">
        <v>513</v>
      </c>
      <c r="B310" s="42" t="s">
        <v>2</v>
      </c>
      <c r="C310" s="42">
        <v>32</v>
      </c>
      <c r="D310" s="42" t="s">
        <v>3</v>
      </c>
      <c r="E310" s="42" t="s">
        <v>514</v>
      </c>
      <c r="F310" s="42" t="s">
        <v>5</v>
      </c>
      <c r="G310" s="15">
        <f>(A312*A313+B312*B313+C312*C313+D312*D313+E312*E313+F312*F313+G312*G313+H312*H313+I312*I313+J312*J313)/C310</f>
        <v>85.90625</v>
      </c>
      <c r="H310" s="42"/>
      <c r="I310" s="42"/>
      <c r="J310" s="42"/>
      <c r="K310" s="42"/>
      <c r="L310" s="42"/>
      <c r="M310" s="42"/>
      <c r="N310" s="42"/>
      <c r="O310" s="42"/>
      <c r="P310" s="52"/>
      <c r="Q310" s="54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52"/>
      <c r="BC310" s="52"/>
      <c r="BD310" s="52"/>
      <c r="BE310" s="52"/>
      <c r="BF310" s="52"/>
      <c r="BG310" s="52"/>
      <c r="BH310" s="52"/>
      <c r="BI310" s="52"/>
      <c r="BJ310" s="52"/>
      <c r="BK310" s="52"/>
      <c r="BL310" s="52"/>
    </row>
    <row r="311" s="6" customFormat="1" ht="12.75" spans="1:64">
      <c r="A311" s="49" t="s">
        <v>515</v>
      </c>
      <c r="B311" s="49" t="s">
        <v>516</v>
      </c>
      <c r="C311" s="49" t="s">
        <v>517</v>
      </c>
      <c r="D311" s="49" t="s">
        <v>518</v>
      </c>
      <c r="E311" s="49" t="s">
        <v>519</v>
      </c>
      <c r="F311" s="49" t="s">
        <v>520</v>
      </c>
      <c r="G311" s="49" t="s">
        <v>521</v>
      </c>
      <c r="H311" s="49" t="s">
        <v>503</v>
      </c>
      <c r="I311" s="49" t="s">
        <v>522</v>
      </c>
      <c r="J311" s="49"/>
      <c r="K311" s="42"/>
      <c r="L311" s="42"/>
      <c r="M311" s="42"/>
      <c r="N311" s="42"/>
      <c r="O311" s="42"/>
      <c r="P311" s="52"/>
      <c r="Q311" s="54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52"/>
      <c r="BC311" s="52"/>
      <c r="BD311" s="52"/>
      <c r="BE311" s="52"/>
      <c r="BF311" s="52"/>
      <c r="BG311" s="52"/>
      <c r="BH311" s="52"/>
      <c r="BI311" s="52"/>
      <c r="BJ311" s="52"/>
      <c r="BK311" s="52"/>
      <c r="BL311" s="52"/>
    </row>
    <row r="312" s="7" customFormat="1" ht="12.75" spans="1:64">
      <c r="A312" s="49">
        <v>3</v>
      </c>
      <c r="B312" s="49">
        <v>6</v>
      </c>
      <c r="C312" s="49">
        <v>6</v>
      </c>
      <c r="D312" s="49">
        <v>5</v>
      </c>
      <c r="E312" s="49">
        <v>3</v>
      </c>
      <c r="F312" s="49">
        <v>1</v>
      </c>
      <c r="G312" s="49">
        <v>1</v>
      </c>
      <c r="H312" s="49">
        <v>2</v>
      </c>
      <c r="I312" s="49">
        <v>5</v>
      </c>
      <c r="J312" s="49"/>
      <c r="K312" s="42"/>
      <c r="L312" s="42"/>
      <c r="M312" s="42"/>
      <c r="N312" s="42"/>
      <c r="O312" s="42"/>
      <c r="P312" s="52"/>
      <c r="Q312" s="54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  <c r="BB312" s="52"/>
      <c r="BC312" s="52"/>
      <c r="BD312" s="52"/>
      <c r="BE312" s="52"/>
      <c r="BF312" s="52"/>
      <c r="BG312" s="52"/>
      <c r="BH312" s="52"/>
      <c r="BI312" s="52"/>
      <c r="BJ312" s="52"/>
      <c r="BK312" s="52"/>
      <c r="BL312" s="52"/>
    </row>
    <row r="313" s="6" customFormat="1" ht="12.75" spans="1:64">
      <c r="A313" s="32">
        <v>83</v>
      </c>
      <c r="B313" s="32">
        <v>69</v>
      </c>
      <c r="C313" s="32">
        <v>95</v>
      </c>
      <c r="D313" s="32">
        <v>92</v>
      </c>
      <c r="E313" s="32">
        <v>87</v>
      </c>
      <c r="F313" s="32">
        <v>82</v>
      </c>
      <c r="G313" s="32">
        <v>78</v>
      </c>
      <c r="H313" s="32">
        <v>90</v>
      </c>
      <c r="I313" s="32">
        <v>91</v>
      </c>
      <c r="J313" s="32"/>
      <c r="K313" s="32"/>
      <c r="L313" s="32"/>
      <c r="M313" s="32"/>
      <c r="N313" s="32"/>
      <c r="O313" s="32"/>
      <c r="P313" s="52"/>
      <c r="Q313" s="54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52"/>
      <c r="BC313" s="52"/>
      <c r="BD313" s="52"/>
      <c r="BE313" s="52"/>
      <c r="BF313" s="52"/>
      <c r="BG313" s="52"/>
      <c r="BH313" s="52"/>
      <c r="BI313" s="52"/>
      <c r="BJ313" s="52"/>
      <c r="BK313" s="52"/>
      <c r="BL313" s="52"/>
    </row>
    <row r="314" s="6" customFormat="1" ht="12.75" spans="1:64">
      <c r="A314" s="46" t="s">
        <v>523</v>
      </c>
      <c r="B314" s="42" t="s">
        <v>2</v>
      </c>
      <c r="C314" s="42">
        <v>35</v>
      </c>
      <c r="D314" s="42" t="s">
        <v>3</v>
      </c>
      <c r="E314" s="42" t="s">
        <v>524</v>
      </c>
      <c r="F314" s="42" t="s">
        <v>5</v>
      </c>
      <c r="G314" s="15">
        <f>(A316*A317+B316*B317+C316*C317+D316*D317+E316*E317+F316*F317+G316*G317+H316*H317+I316*I317+J316*J317+K316*K317+L316*L317)/C314</f>
        <v>87.3714285714286</v>
      </c>
      <c r="H314" s="42"/>
      <c r="I314" s="42"/>
      <c r="J314" s="42"/>
      <c r="K314" s="42"/>
      <c r="L314" s="42"/>
      <c r="M314" s="42"/>
      <c r="N314" s="42"/>
      <c r="O314" s="42"/>
      <c r="P314" s="52"/>
      <c r="Q314" s="54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</row>
    <row r="315" s="6" customFormat="1" ht="12.75" spans="1:64">
      <c r="A315" s="42" t="s">
        <v>507</v>
      </c>
      <c r="B315" s="42" t="s">
        <v>506</v>
      </c>
      <c r="C315" s="42" t="s">
        <v>525</v>
      </c>
      <c r="D315" s="42" t="s">
        <v>526</v>
      </c>
      <c r="E315" s="42" t="s">
        <v>520</v>
      </c>
      <c r="F315" s="42" t="s">
        <v>527</v>
      </c>
      <c r="G315" s="42" t="s">
        <v>528</v>
      </c>
      <c r="H315" s="42" t="s">
        <v>529</v>
      </c>
      <c r="I315" s="42" t="s">
        <v>530</v>
      </c>
      <c r="J315" s="42" t="s">
        <v>509</v>
      </c>
      <c r="K315" s="42" t="s">
        <v>531</v>
      </c>
      <c r="L315" s="42" t="s">
        <v>532</v>
      </c>
      <c r="M315" s="42"/>
      <c r="N315" s="42"/>
      <c r="O315" s="42"/>
      <c r="P315" s="52"/>
      <c r="Q315" s="54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52"/>
      <c r="BC315" s="52"/>
      <c r="BD315" s="52"/>
      <c r="BE315" s="52"/>
      <c r="BF315" s="52"/>
      <c r="BG315" s="52"/>
      <c r="BH315" s="52"/>
      <c r="BI315" s="52"/>
      <c r="BJ315" s="52"/>
      <c r="BK315" s="52"/>
      <c r="BL315" s="52"/>
    </row>
    <row r="316" s="7" customFormat="1" ht="12.75" spans="1:64">
      <c r="A316" s="42">
        <v>1</v>
      </c>
      <c r="B316" s="42">
        <v>1</v>
      </c>
      <c r="C316" s="42">
        <v>5</v>
      </c>
      <c r="D316" s="42">
        <v>2</v>
      </c>
      <c r="E316" s="42">
        <v>5</v>
      </c>
      <c r="F316" s="42">
        <v>3</v>
      </c>
      <c r="G316" s="42">
        <v>1</v>
      </c>
      <c r="H316" s="42">
        <v>4</v>
      </c>
      <c r="I316" s="42">
        <v>5</v>
      </c>
      <c r="J316" s="42">
        <v>1</v>
      </c>
      <c r="K316" s="42">
        <v>4</v>
      </c>
      <c r="L316" s="42">
        <v>3</v>
      </c>
      <c r="M316" s="42"/>
      <c r="N316" s="42"/>
      <c r="O316" s="42"/>
      <c r="P316" s="52"/>
      <c r="Q316" s="54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52"/>
      <c r="BC316" s="52"/>
      <c r="BD316" s="52"/>
      <c r="BE316" s="52"/>
      <c r="BF316" s="52"/>
      <c r="BG316" s="52"/>
      <c r="BH316" s="52"/>
      <c r="BI316" s="52"/>
      <c r="BJ316" s="52"/>
      <c r="BK316" s="52"/>
      <c r="BL316" s="52"/>
    </row>
    <row r="317" s="1" customFormat="1" ht="12" spans="1:64">
      <c r="A317" s="32">
        <v>95</v>
      </c>
      <c r="B317" s="32">
        <v>92</v>
      </c>
      <c r="C317" s="32">
        <v>97</v>
      </c>
      <c r="D317" s="32">
        <v>94</v>
      </c>
      <c r="E317" s="32">
        <v>82</v>
      </c>
      <c r="F317" s="32">
        <v>82</v>
      </c>
      <c r="G317" s="32">
        <v>93</v>
      </c>
      <c r="H317" s="32">
        <v>86</v>
      </c>
      <c r="I317" s="32">
        <v>82</v>
      </c>
      <c r="J317" s="32">
        <v>60</v>
      </c>
      <c r="K317" s="32">
        <v>98</v>
      </c>
      <c r="L317" s="32">
        <v>81</v>
      </c>
      <c r="M317" s="32"/>
      <c r="N317" s="32"/>
      <c r="O317" s="32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</row>
    <row r="318" s="1" customFormat="1" ht="12" spans="1:64">
      <c r="A318" s="46" t="s">
        <v>533</v>
      </c>
      <c r="B318" s="42" t="s">
        <v>2</v>
      </c>
      <c r="C318" s="42">
        <v>25</v>
      </c>
      <c r="D318" s="42" t="s">
        <v>3</v>
      </c>
      <c r="E318" s="42" t="s">
        <v>477</v>
      </c>
      <c r="F318" s="42" t="s">
        <v>5</v>
      </c>
      <c r="G318" s="15">
        <f>(A320*A321+B320*B321+C320*C321+D320*D321+E320*E321+F320*F321+G320*G321+H320*H321+I320*I321+J320*J321)/C318</f>
        <v>86.2</v>
      </c>
      <c r="H318" s="42"/>
      <c r="I318" s="42"/>
      <c r="J318" s="42"/>
      <c r="K318" s="42"/>
      <c r="L318" s="42"/>
      <c r="M318" s="42"/>
      <c r="N318" s="42"/>
      <c r="O318" s="42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</row>
    <row r="319" s="1" customFormat="1" ht="12" spans="1:64">
      <c r="A319" s="50" t="s">
        <v>526</v>
      </c>
      <c r="B319" s="50" t="s">
        <v>519</v>
      </c>
      <c r="C319" s="50" t="s">
        <v>528</v>
      </c>
      <c r="D319" s="50" t="s">
        <v>520</v>
      </c>
      <c r="E319" s="50" t="s">
        <v>527</v>
      </c>
      <c r="F319" s="50" t="s">
        <v>534</v>
      </c>
      <c r="G319" s="50"/>
      <c r="H319" s="50" t="s">
        <v>535</v>
      </c>
      <c r="I319" s="42" t="s">
        <v>536</v>
      </c>
      <c r="J319" s="50"/>
      <c r="K319" s="42"/>
      <c r="L319" s="42"/>
      <c r="M319" s="42"/>
      <c r="N319" s="42"/>
      <c r="O319" s="42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</row>
    <row r="320" s="3" customFormat="1" ht="12" spans="1:64">
      <c r="A320" s="50">
        <v>4</v>
      </c>
      <c r="B320" s="50">
        <v>3</v>
      </c>
      <c r="C320" s="50">
        <v>5</v>
      </c>
      <c r="D320" s="50">
        <v>1</v>
      </c>
      <c r="E320" s="50">
        <v>1</v>
      </c>
      <c r="F320" s="50">
        <v>6</v>
      </c>
      <c r="G320" s="50"/>
      <c r="H320" s="50">
        <v>3</v>
      </c>
      <c r="I320" s="42">
        <v>2</v>
      </c>
      <c r="J320" s="50"/>
      <c r="K320" s="42"/>
      <c r="L320" s="42"/>
      <c r="M320" s="42"/>
      <c r="N320" s="42"/>
      <c r="O320" s="42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</row>
    <row r="321" s="1" customFormat="1" ht="12" spans="1:64">
      <c r="A321" s="32">
        <v>94</v>
      </c>
      <c r="B321" s="32">
        <v>87</v>
      </c>
      <c r="C321" s="32">
        <v>93</v>
      </c>
      <c r="D321" s="32">
        <v>82</v>
      </c>
      <c r="E321" s="32">
        <v>82</v>
      </c>
      <c r="F321" s="32">
        <v>71</v>
      </c>
      <c r="G321" s="32"/>
      <c r="H321" s="32">
        <v>93</v>
      </c>
      <c r="I321" s="32">
        <v>92</v>
      </c>
      <c r="J321" s="32"/>
      <c r="K321" s="32"/>
      <c r="L321" s="32"/>
      <c r="M321" s="32"/>
      <c r="N321" s="32"/>
      <c r="O321" s="32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</row>
    <row r="322" s="1" customFormat="1" ht="12" spans="1:64">
      <c r="A322" s="13" t="s">
        <v>537</v>
      </c>
      <c r="B322" s="16" t="s">
        <v>2</v>
      </c>
      <c r="C322" s="16">
        <v>23</v>
      </c>
      <c r="D322" s="16" t="s">
        <v>3</v>
      </c>
      <c r="E322" s="55" t="s">
        <v>538</v>
      </c>
      <c r="F322" s="16" t="s">
        <v>5</v>
      </c>
      <c r="G322" s="15">
        <f>(A324*A325+B324*B325+C324*C325+D324*D325+E324*E325+F324*F325+G324*G325+H324*H325+I324*I325+J324*J325)/C322</f>
        <v>86.2173913043478</v>
      </c>
      <c r="H322" s="16"/>
      <c r="I322" s="16"/>
      <c r="J322" s="16"/>
      <c r="K322" s="16"/>
      <c r="L322" s="16"/>
      <c r="M322" s="16"/>
      <c r="N322" s="14"/>
      <c r="O322" s="14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</row>
    <row r="323" s="1" customFormat="1" ht="12" spans="1:64">
      <c r="A323" s="56" t="s">
        <v>521</v>
      </c>
      <c r="B323" s="56" t="s">
        <v>539</v>
      </c>
      <c r="C323" s="56" t="s">
        <v>540</v>
      </c>
      <c r="D323" s="56"/>
      <c r="E323" s="57" t="s">
        <v>541</v>
      </c>
      <c r="F323" s="57" t="s">
        <v>542</v>
      </c>
      <c r="G323" s="56"/>
      <c r="H323" s="16"/>
      <c r="I323" s="16"/>
      <c r="J323" s="16"/>
      <c r="K323" s="16"/>
      <c r="L323" s="16"/>
      <c r="M323" s="16"/>
      <c r="N323" s="14"/>
      <c r="O323" s="14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</row>
    <row r="324" s="3" customFormat="1" ht="12" spans="1:64">
      <c r="A324" s="56">
        <v>5</v>
      </c>
      <c r="B324" s="56">
        <v>6</v>
      </c>
      <c r="C324" s="56">
        <v>6</v>
      </c>
      <c r="D324" s="56"/>
      <c r="E324" s="57">
        <v>3</v>
      </c>
      <c r="F324" s="57">
        <v>3</v>
      </c>
      <c r="G324" s="56"/>
      <c r="H324" s="14"/>
      <c r="I324" s="14"/>
      <c r="J324" s="14"/>
      <c r="K324" s="14"/>
      <c r="L324" s="14"/>
      <c r="M324" s="14"/>
      <c r="N324" s="14"/>
      <c r="O324" s="14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</row>
    <row r="325" s="1" customFormat="1" ht="12" spans="1:64">
      <c r="A325" s="17">
        <v>78</v>
      </c>
      <c r="B325" s="17">
        <v>87</v>
      </c>
      <c r="C325" s="17">
        <v>88</v>
      </c>
      <c r="D325" s="17"/>
      <c r="E325" s="17">
        <v>91</v>
      </c>
      <c r="F325" s="17">
        <v>90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</row>
    <row r="326" s="1" customFormat="1" ht="12" spans="1:64">
      <c r="A326" s="13" t="s">
        <v>543</v>
      </c>
      <c r="B326" s="16" t="s">
        <v>2</v>
      </c>
      <c r="C326" s="16">
        <v>34</v>
      </c>
      <c r="D326" s="16" t="s">
        <v>3</v>
      </c>
      <c r="E326" s="16" t="s">
        <v>486</v>
      </c>
      <c r="F326" s="16" t="s">
        <v>5</v>
      </c>
      <c r="G326" s="15">
        <f>(A328*A329+B328*B329+C328*C329+D329*D328+E328*E329+F328*F329+G328*G329)/C326</f>
        <v>89.9705882352941</v>
      </c>
      <c r="H326" s="16"/>
      <c r="I326" s="16"/>
      <c r="J326" s="16"/>
      <c r="K326" s="16"/>
      <c r="L326" s="16"/>
      <c r="M326" s="16"/>
      <c r="N326" s="14"/>
      <c r="O326" s="14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</row>
    <row r="327" s="1" customFormat="1" ht="12" spans="1:63">
      <c r="A327" s="44" t="s">
        <v>544</v>
      </c>
      <c r="B327" s="44" t="s">
        <v>512</v>
      </c>
      <c r="C327" s="44" t="s">
        <v>545</v>
      </c>
      <c r="D327" s="58" t="s">
        <v>546</v>
      </c>
      <c r="E327" s="58" t="s">
        <v>547</v>
      </c>
      <c r="F327" s="58" t="s">
        <v>548</v>
      </c>
      <c r="G327" s="58" t="s">
        <v>549</v>
      </c>
      <c r="H327" s="16"/>
      <c r="I327" s="16"/>
      <c r="J327" s="16"/>
      <c r="K327" s="16"/>
      <c r="L327" s="16"/>
      <c r="M327" s="14"/>
      <c r="N327" s="14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</row>
    <row r="328" s="3" customFormat="1" ht="12" spans="1:63">
      <c r="A328" s="44">
        <v>6</v>
      </c>
      <c r="B328" s="44">
        <v>4</v>
      </c>
      <c r="C328" s="44">
        <v>6</v>
      </c>
      <c r="D328" s="58">
        <v>6</v>
      </c>
      <c r="E328" s="58">
        <v>1</v>
      </c>
      <c r="F328" s="58">
        <v>5</v>
      </c>
      <c r="G328" s="58">
        <v>6</v>
      </c>
      <c r="H328" s="14"/>
      <c r="I328" s="14"/>
      <c r="J328" s="14"/>
      <c r="K328" s="14"/>
      <c r="L328" s="14"/>
      <c r="M328" s="14"/>
      <c r="N328" s="14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</row>
    <row r="329" s="1" customFormat="1" ht="12" spans="1:64">
      <c r="A329" s="17">
        <v>85</v>
      </c>
      <c r="B329" s="17">
        <v>87</v>
      </c>
      <c r="C329" s="17">
        <v>90</v>
      </c>
      <c r="D329" s="17">
        <v>90</v>
      </c>
      <c r="E329" s="17">
        <v>86</v>
      </c>
      <c r="F329" s="17">
        <v>93</v>
      </c>
      <c r="G329" s="17">
        <v>95</v>
      </c>
      <c r="H329" s="17"/>
      <c r="I329" s="17"/>
      <c r="J329" s="17"/>
      <c r="K329" s="17"/>
      <c r="L329" s="17"/>
      <c r="M329" s="17"/>
      <c r="N329" s="17"/>
      <c r="O329" s="17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</row>
    <row r="330" s="1" customFormat="1" ht="12" spans="1:64">
      <c r="A330" s="13" t="s">
        <v>550</v>
      </c>
      <c r="B330" s="16" t="s">
        <v>2</v>
      </c>
      <c r="C330" s="16">
        <v>29</v>
      </c>
      <c r="D330" s="16" t="s">
        <v>3</v>
      </c>
      <c r="E330" s="16" t="s">
        <v>551</v>
      </c>
      <c r="F330" s="16" t="s">
        <v>5</v>
      </c>
      <c r="G330" s="15">
        <f>(A332*A333+B332*B333+C332*C333+D332*D333+E332*E333+F332*F333+G332*G333+H332*H333+I332*I333)/C330</f>
        <v>87.9655172413793</v>
      </c>
      <c r="H330" s="16"/>
      <c r="I330" s="16"/>
      <c r="J330" s="16"/>
      <c r="K330" s="16"/>
      <c r="L330" s="16"/>
      <c r="M330" s="16"/>
      <c r="N330" s="14"/>
      <c r="O330" s="14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</row>
    <row r="331" s="1" customFormat="1" ht="12" spans="1:64">
      <c r="A331" s="14" t="s">
        <v>552</v>
      </c>
      <c r="B331" s="14" t="s">
        <v>553</v>
      </c>
      <c r="C331" s="59" t="s">
        <v>554</v>
      </c>
      <c r="D331" s="59" t="s">
        <v>555</v>
      </c>
      <c r="E331" s="59" t="s">
        <v>556</v>
      </c>
      <c r="F331" s="59" t="s">
        <v>363</v>
      </c>
      <c r="G331" s="60" t="s">
        <v>557</v>
      </c>
      <c r="H331" s="60"/>
      <c r="I331" s="16"/>
      <c r="J331" s="16"/>
      <c r="K331" s="16"/>
      <c r="L331" s="16"/>
      <c r="M331" s="16"/>
      <c r="N331" s="14"/>
      <c r="O331" s="14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</row>
    <row r="332" s="3" customFormat="1" ht="12.75" spans="1:64">
      <c r="A332" s="14">
        <v>3</v>
      </c>
      <c r="B332" s="14">
        <v>6</v>
      </c>
      <c r="C332" s="61">
        <v>4</v>
      </c>
      <c r="D332" s="61">
        <v>5</v>
      </c>
      <c r="E332" s="61">
        <v>6</v>
      </c>
      <c r="F332" s="61">
        <v>3</v>
      </c>
      <c r="G332" s="62">
        <v>2</v>
      </c>
      <c r="H332" s="62"/>
      <c r="I332" s="16"/>
      <c r="J332" s="16"/>
      <c r="K332" s="16"/>
      <c r="L332" s="16"/>
      <c r="M332" s="16"/>
      <c r="N332" s="14"/>
      <c r="O332" s="14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  <c r="BL332" s="26"/>
    </row>
    <row r="333" s="1" customFormat="1" ht="12.75" spans="1:64">
      <c r="A333" s="22">
        <v>82</v>
      </c>
      <c r="B333" s="17">
        <v>85</v>
      </c>
      <c r="C333" s="17">
        <v>85</v>
      </c>
      <c r="D333" s="17">
        <v>95</v>
      </c>
      <c r="E333" s="17">
        <v>87</v>
      </c>
      <c r="F333" s="17">
        <v>90</v>
      </c>
      <c r="G333" s="17">
        <v>94</v>
      </c>
      <c r="H333" s="17"/>
      <c r="I333" s="17"/>
      <c r="J333" s="17"/>
      <c r="K333" s="17"/>
      <c r="L333" s="17"/>
      <c r="M333" s="17"/>
      <c r="N333" s="17"/>
      <c r="O333" s="17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</row>
    <row r="334" s="1" customFormat="1" ht="12" spans="1:64">
      <c r="A334" s="13" t="s">
        <v>558</v>
      </c>
      <c r="B334" s="16" t="s">
        <v>2</v>
      </c>
      <c r="C334" s="16">
        <v>35</v>
      </c>
      <c r="D334" s="16" t="s">
        <v>3</v>
      </c>
      <c r="E334" s="16" t="s">
        <v>559</v>
      </c>
      <c r="F334" s="16" t="s">
        <v>5</v>
      </c>
      <c r="G334" s="15">
        <f>(A336*A337+B336*B337+C336*C337+D336*D337+E336*E337+F336*F337+G336*G337+H336*H337+I336*I337)/C334</f>
        <v>86.1142857142857</v>
      </c>
      <c r="H334" s="16"/>
      <c r="I334" s="16"/>
      <c r="J334" s="16"/>
      <c r="K334" s="16"/>
      <c r="L334" s="16"/>
      <c r="M334" s="16"/>
      <c r="N334" s="14"/>
      <c r="O334" s="14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</row>
    <row r="335" s="2" customFormat="1" ht="12" spans="1:64">
      <c r="A335" s="63" t="s">
        <v>552</v>
      </c>
      <c r="B335" s="63" t="s">
        <v>560</v>
      </c>
      <c r="C335" s="63" t="s">
        <v>561</v>
      </c>
      <c r="D335" s="63" t="s">
        <v>562</v>
      </c>
      <c r="E335" s="63" t="s">
        <v>563</v>
      </c>
      <c r="F335" s="63" t="s">
        <v>564</v>
      </c>
      <c r="G335" s="63" t="s">
        <v>565</v>
      </c>
      <c r="H335" s="64" t="s">
        <v>566</v>
      </c>
      <c r="I335" s="64" t="s">
        <v>567</v>
      </c>
      <c r="J335" s="16"/>
      <c r="K335" s="16"/>
      <c r="L335" s="16"/>
      <c r="M335" s="16"/>
      <c r="N335" s="16"/>
      <c r="O335" s="1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</row>
    <row r="336" s="3" customFormat="1" ht="12.75" spans="1:64">
      <c r="A336" s="63">
        <v>1</v>
      </c>
      <c r="B336" s="63">
        <v>6</v>
      </c>
      <c r="C336" s="63">
        <v>6</v>
      </c>
      <c r="D336" s="63">
        <v>6</v>
      </c>
      <c r="E336" s="63">
        <v>1</v>
      </c>
      <c r="F336" s="63">
        <v>6</v>
      </c>
      <c r="G336" s="63">
        <v>2</v>
      </c>
      <c r="H336" s="65">
        <v>6</v>
      </c>
      <c r="I336" s="64">
        <v>1</v>
      </c>
      <c r="J336" s="16"/>
      <c r="K336" s="16"/>
      <c r="L336" s="16"/>
      <c r="M336" s="16"/>
      <c r="N336" s="21"/>
      <c r="O336" s="1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</row>
    <row r="337" s="1" customFormat="1" ht="12.75" spans="1:64">
      <c r="A337" s="22">
        <v>82</v>
      </c>
      <c r="B337" s="17">
        <v>77</v>
      </c>
      <c r="C337" s="17">
        <v>77</v>
      </c>
      <c r="D337" s="17">
        <v>89</v>
      </c>
      <c r="E337" s="17">
        <v>92</v>
      </c>
      <c r="F337" s="17">
        <v>90</v>
      </c>
      <c r="G337" s="17">
        <v>89</v>
      </c>
      <c r="H337" s="17">
        <v>96</v>
      </c>
      <c r="I337" s="17">
        <v>88</v>
      </c>
      <c r="J337" s="17"/>
      <c r="K337" s="17"/>
      <c r="L337" s="17"/>
      <c r="M337" s="17"/>
      <c r="N337" s="17"/>
      <c r="O337" s="17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</row>
    <row r="338" s="1" customFormat="1" ht="12" spans="1:64">
      <c r="A338" s="13" t="s">
        <v>568</v>
      </c>
      <c r="B338" s="16" t="s">
        <v>27</v>
      </c>
      <c r="C338" s="18">
        <v>38</v>
      </c>
      <c r="D338" s="16" t="s">
        <v>3</v>
      </c>
      <c r="E338" s="16" t="s">
        <v>559</v>
      </c>
      <c r="F338" s="16" t="s">
        <v>5</v>
      </c>
      <c r="G338" s="15">
        <f>(A340*A341+B340*B341+C340*C341+D340*D341+E340*E341+F340*F341+G340*G341+H340*H341+I340*I341+J340*J341+K340*K341+L340*L341+M340*M341+N340*N341)/C338</f>
        <v>86.3947368421053</v>
      </c>
      <c r="H338" s="16"/>
      <c r="I338" s="16"/>
      <c r="J338" s="16"/>
      <c r="K338" s="16"/>
      <c r="L338" s="16"/>
      <c r="M338" s="16"/>
      <c r="N338" s="14"/>
      <c r="O338" s="14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</row>
    <row r="339" s="1" customFormat="1" ht="12" spans="1:64">
      <c r="A339" s="66" t="s">
        <v>554</v>
      </c>
      <c r="B339" s="66" t="s">
        <v>563</v>
      </c>
      <c r="C339" s="63" t="s">
        <v>569</v>
      </c>
      <c r="D339" s="63" t="s">
        <v>570</v>
      </c>
      <c r="E339" s="63" t="s">
        <v>571</v>
      </c>
      <c r="F339" s="66" t="s">
        <v>572</v>
      </c>
      <c r="G339" s="67" t="s">
        <v>557</v>
      </c>
      <c r="H339" s="67" t="s">
        <v>567</v>
      </c>
      <c r="I339" s="67"/>
      <c r="J339" s="67"/>
      <c r="K339" s="67"/>
      <c r="L339" s="67"/>
      <c r="M339" s="67"/>
      <c r="N339" s="74"/>
      <c r="O339" s="14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</row>
    <row r="340" s="3" customFormat="1" ht="12" spans="1:64">
      <c r="A340" s="66">
        <v>1</v>
      </c>
      <c r="B340" s="66">
        <v>5</v>
      </c>
      <c r="C340" s="63">
        <v>6</v>
      </c>
      <c r="D340" s="63">
        <v>6</v>
      </c>
      <c r="E340" s="66">
        <v>6</v>
      </c>
      <c r="F340" s="63">
        <v>6</v>
      </c>
      <c r="G340" s="67">
        <v>3</v>
      </c>
      <c r="H340" s="67">
        <v>5</v>
      </c>
      <c r="I340" s="67"/>
      <c r="J340" s="67"/>
      <c r="K340" s="67"/>
      <c r="L340" s="67"/>
      <c r="M340" s="67"/>
      <c r="N340" s="74"/>
      <c r="O340" s="14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</row>
    <row r="341" s="1" customFormat="1" ht="12.75" spans="1:64">
      <c r="A341" s="22">
        <v>85</v>
      </c>
      <c r="B341" s="17">
        <v>92</v>
      </c>
      <c r="C341" s="17">
        <v>79</v>
      </c>
      <c r="D341" s="17">
        <v>81</v>
      </c>
      <c r="E341" s="17">
        <v>82</v>
      </c>
      <c r="F341" s="17">
        <v>94</v>
      </c>
      <c r="G341" s="17">
        <v>94</v>
      </c>
      <c r="H341" s="17">
        <v>88</v>
      </c>
      <c r="I341" s="17"/>
      <c r="J341" s="17"/>
      <c r="K341" s="17"/>
      <c r="L341" s="17"/>
      <c r="M341" s="17"/>
      <c r="N341" s="17"/>
      <c r="O341" s="1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</row>
    <row r="342" s="1" customFormat="1" ht="12" spans="1:64">
      <c r="A342" s="13" t="s">
        <v>573</v>
      </c>
      <c r="B342" s="16" t="s">
        <v>27</v>
      </c>
      <c r="C342" s="18">
        <v>27</v>
      </c>
      <c r="D342" s="16" t="s">
        <v>3</v>
      </c>
      <c r="E342" s="16" t="s">
        <v>574</v>
      </c>
      <c r="F342" s="42" t="s">
        <v>5</v>
      </c>
      <c r="G342" s="15">
        <f>(A344*A345+B344*B345+C344*C345+D344*D345+E344*E345+F344*F345+G344*G345+H344*H345)/C342</f>
        <v>88.9259259259259</v>
      </c>
      <c r="H342" s="42"/>
      <c r="I342" s="42"/>
      <c r="J342" s="42"/>
      <c r="K342" s="42"/>
      <c r="L342" s="42"/>
      <c r="M342" s="42"/>
      <c r="N342" s="42"/>
      <c r="O342" s="42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</row>
    <row r="343" s="1" customFormat="1" ht="12.75" spans="1:64">
      <c r="A343" s="29" t="s">
        <v>575</v>
      </c>
      <c r="B343" s="29" t="s">
        <v>576</v>
      </c>
      <c r="C343" s="29" t="s">
        <v>577</v>
      </c>
      <c r="D343" s="29" t="s">
        <v>501</v>
      </c>
      <c r="E343" s="29" t="s">
        <v>507</v>
      </c>
      <c r="F343" s="29" t="s">
        <v>578</v>
      </c>
      <c r="G343" s="29" t="s">
        <v>579</v>
      </c>
      <c r="H343" s="29"/>
      <c r="I343" s="42"/>
      <c r="J343" s="42"/>
      <c r="K343" s="42"/>
      <c r="L343" s="42"/>
      <c r="M343" s="42"/>
      <c r="N343" s="42"/>
      <c r="O343" s="42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</row>
    <row r="344" s="3" customFormat="1" ht="12.75" spans="1:64">
      <c r="A344" s="29">
        <v>6</v>
      </c>
      <c r="B344" s="29">
        <v>5</v>
      </c>
      <c r="C344" s="29">
        <v>6</v>
      </c>
      <c r="D344" s="29">
        <v>1</v>
      </c>
      <c r="E344" s="29">
        <v>2</v>
      </c>
      <c r="F344" s="29">
        <v>1</v>
      </c>
      <c r="G344" s="29">
        <v>6</v>
      </c>
      <c r="H344" s="29"/>
      <c r="I344" s="42"/>
      <c r="J344" s="42"/>
      <c r="K344" s="42"/>
      <c r="L344" s="42"/>
      <c r="M344" s="42"/>
      <c r="N344" s="42"/>
      <c r="O344" s="42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</row>
    <row r="345" s="1" customFormat="1" ht="12" spans="1:64">
      <c r="A345" s="32">
        <v>86</v>
      </c>
      <c r="B345" s="32">
        <v>84</v>
      </c>
      <c r="C345" s="32">
        <v>94</v>
      </c>
      <c r="D345" s="32">
        <v>75</v>
      </c>
      <c r="E345" s="32">
        <v>95</v>
      </c>
      <c r="F345" s="32">
        <v>90</v>
      </c>
      <c r="G345" s="32">
        <v>91</v>
      </c>
      <c r="H345" s="32"/>
      <c r="I345" s="32"/>
      <c r="J345" s="32"/>
      <c r="K345" s="32"/>
      <c r="L345" s="32"/>
      <c r="M345" s="32"/>
      <c r="N345" s="32"/>
      <c r="O345" s="32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</row>
    <row r="346" s="1" customFormat="1" ht="12" spans="1:64">
      <c r="A346" s="46" t="s">
        <v>580</v>
      </c>
      <c r="B346" s="42" t="s">
        <v>2</v>
      </c>
      <c r="C346" s="48">
        <v>32</v>
      </c>
      <c r="D346" s="42" t="s">
        <v>3</v>
      </c>
      <c r="E346" s="16" t="s">
        <v>574</v>
      </c>
      <c r="F346" s="16" t="s">
        <v>5</v>
      </c>
      <c r="G346" s="15">
        <f>(A348*A349+B348*B349+C348*C349+D348*D349+E348*E349+F348*F349+G348*G349+H348*H349)/C346</f>
        <v>88.40625</v>
      </c>
      <c r="H346" s="16"/>
      <c r="I346" s="16"/>
      <c r="J346" s="16"/>
      <c r="K346" s="16"/>
      <c r="L346" s="16"/>
      <c r="M346" s="16"/>
      <c r="N346" s="14"/>
      <c r="O346" s="14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</row>
    <row r="347" s="1" customFormat="1" ht="12.75" spans="1:64">
      <c r="A347" s="68" t="s">
        <v>581</v>
      </c>
      <c r="B347" s="68" t="s">
        <v>582</v>
      </c>
      <c r="C347" s="69" t="s">
        <v>583</v>
      </c>
      <c r="D347" s="68" t="s">
        <v>584</v>
      </c>
      <c r="E347" s="68" t="s">
        <v>585</v>
      </c>
      <c r="F347" s="68" t="s">
        <v>586</v>
      </c>
      <c r="G347" s="68" t="s">
        <v>587</v>
      </c>
      <c r="H347" s="70" t="s">
        <v>588</v>
      </c>
      <c r="I347" s="70"/>
      <c r="J347" s="16"/>
      <c r="K347" s="16"/>
      <c r="L347" s="16"/>
      <c r="M347" s="16"/>
      <c r="N347" s="14"/>
      <c r="O347" s="14"/>
      <c r="P347" s="26"/>
      <c r="Q347" s="53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</row>
    <row r="348" s="3" customFormat="1" ht="12.75" spans="1:64">
      <c r="A348" s="68">
        <v>1</v>
      </c>
      <c r="B348" s="68">
        <v>6</v>
      </c>
      <c r="C348" s="68">
        <v>6</v>
      </c>
      <c r="D348" s="68">
        <v>6</v>
      </c>
      <c r="E348" s="68">
        <v>1</v>
      </c>
      <c r="F348" s="68">
        <v>5</v>
      </c>
      <c r="G348" s="68">
        <v>6</v>
      </c>
      <c r="H348" s="70">
        <v>1</v>
      </c>
      <c r="I348" s="70"/>
      <c r="J348" s="16"/>
      <c r="K348" s="16"/>
      <c r="L348" s="16"/>
      <c r="M348" s="16"/>
      <c r="N348" s="14"/>
      <c r="O348" s="14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</row>
    <row r="349" s="1" customFormat="1" ht="12.75" spans="1:64">
      <c r="A349" s="22">
        <v>88</v>
      </c>
      <c r="B349" s="17">
        <v>92</v>
      </c>
      <c r="C349" s="17">
        <v>93</v>
      </c>
      <c r="D349" s="17">
        <v>79</v>
      </c>
      <c r="E349" s="17">
        <v>91</v>
      </c>
      <c r="F349" s="17">
        <v>91</v>
      </c>
      <c r="G349" s="17">
        <v>86</v>
      </c>
      <c r="H349" s="17">
        <v>95</v>
      </c>
      <c r="I349" s="17"/>
      <c r="J349" s="17"/>
      <c r="K349" s="17"/>
      <c r="L349" s="17"/>
      <c r="M349" s="17"/>
      <c r="N349" s="17"/>
      <c r="O349" s="17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</row>
    <row r="350" s="1" customFormat="1" ht="12" spans="1:64">
      <c r="A350" s="46" t="s">
        <v>589</v>
      </c>
      <c r="B350" s="42" t="s">
        <v>2</v>
      </c>
      <c r="C350" s="42">
        <v>35</v>
      </c>
      <c r="D350" s="42" t="s">
        <v>3</v>
      </c>
      <c r="E350" s="42" t="s">
        <v>590</v>
      </c>
      <c r="F350" s="16" t="s">
        <v>5</v>
      </c>
      <c r="G350" s="15">
        <f>(A352*A353+B352*B353+C352*C353+D352*D353+E352*E353+F352*F353+G352*G353+H352*H353+I352*I353+J352*J353)/C350</f>
        <v>81.8571428571429</v>
      </c>
      <c r="H350" s="16"/>
      <c r="I350" s="16"/>
      <c r="J350" s="14"/>
      <c r="K350" s="14"/>
      <c r="L350" s="14"/>
      <c r="M350" s="14"/>
      <c r="N350" s="14"/>
      <c r="O350" s="14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</row>
    <row r="351" s="8" customFormat="1" ht="12" spans="1:64">
      <c r="A351" s="71" t="s">
        <v>581</v>
      </c>
      <c r="B351" s="71" t="s">
        <v>591</v>
      </c>
      <c r="C351" s="71" t="s">
        <v>515</v>
      </c>
      <c r="D351" s="71" t="s">
        <v>519</v>
      </c>
      <c r="E351" s="71" t="s">
        <v>585</v>
      </c>
      <c r="F351" s="71" t="s">
        <v>592</v>
      </c>
      <c r="G351" s="14" t="s">
        <v>593</v>
      </c>
      <c r="H351" s="14" t="s">
        <v>594</v>
      </c>
      <c r="I351" s="14" t="s">
        <v>595</v>
      </c>
      <c r="J351" s="14" t="s">
        <v>588</v>
      </c>
      <c r="K351" s="14"/>
      <c r="L351" s="14"/>
      <c r="M351" s="14"/>
      <c r="N351" s="14"/>
      <c r="O351" s="14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  <c r="AA351" s="75"/>
      <c r="AB351" s="75"/>
      <c r="AC351" s="75"/>
      <c r="AD351" s="75"/>
      <c r="AE351" s="75"/>
      <c r="AF351" s="75"/>
      <c r="AG351" s="75"/>
      <c r="AH351" s="75"/>
      <c r="AI351" s="75"/>
      <c r="AJ351" s="75"/>
      <c r="AK351" s="75"/>
      <c r="AL351" s="75"/>
      <c r="AM351" s="75"/>
      <c r="AN351" s="75"/>
      <c r="AO351" s="75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L351" s="75"/>
    </row>
    <row r="352" s="9" customFormat="1" ht="12" spans="1:64">
      <c r="A352" s="72">
        <v>1</v>
      </c>
      <c r="B352" s="72">
        <v>2</v>
      </c>
      <c r="C352" s="72">
        <v>1</v>
      </c>
      <c r="D352" s="72">
        <v>1</v>
      </c>
      <c r="E352" s="72">
        <v>4</v>
      </c>
      <c r="F352" s="72">
        <v>6</v>
      </c>
      <c r="G352" s="16">
        <v>3</v>
      </c>
      <c r="H352" s="16">
        <v>6</v>
      </c>
      <c r="I352" s="16">
        <v>6</v>
      </c>
      <c r="J352" s="16">
        <v>5</v>
      </c>
      <c r="K352" s="16"/>
      <c r="L352" s="14"/>
      <c r="M352" s="14"/>
      <c r="N352" s="14"/>
      <c r="O352" s="14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  <c r="AA352" s="75"/>
      <c r="AB352" s="75"/>
      <c r="AC352" s="75"/>
      <c r="AD352" s="75"/>
      <c r="AE352" s="75"/>
      <c r="AF352" s="75"/>
      <c r="AG352" s="75"/>
      <c r="AH352" s="75"/>
      <c r="AI352" s="75"/>
      <c r="AJ352" s="75"/>
      <c r="AK352" s="75"/>
      <c r="AL352" s="75"/>
      <c r="AM352" s="75"/>
      <c r="AN352" s="75"/>
      <c r="AO352" s="75"/>
      <c r="AP352" s="75"/>
      <c r="AQ352" s="75"/>
      <c r="AR352" s="75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L352" s="75"/>
    </row>
    <row r="353" s="1" customFormat="1" ht="12" spans="1:64">
      <c r="A353" s="17">
        <v>88</v>
      </c>
      <c r="B353" s="17">
        <v>89</v>
      </c>
      <c r="C353" s="17">
        <v>83</v>
      </c>
      <c r="D353" s="17">
        <v>87</v>
      </c>
      <c r="E353" s="17">
        <v>91</v>
      </c>
      <c r="F353" s="17">
        <v>81</v>
      </c>
      <c r="G353" s="17">
        <v>62</v>
      </c>
      <c r="H353" s="17">
        <v>76</v>
      </c>
      <c r="I353" s="17">
        <v>77</v>
      </c>
      <c r="J353" s="17">
        <v>95</v>
      </c>
      <c r="K353" s="17"/>
      <c r="L353" s="17"/>
      <c r="M353" s="17"/>
      <c r="N353" s="17"/>
      <c r="O353" s="17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</row>
    <row r="354" s="1" customFormat="1" ht="12" spans="1:64">
      <c r="A354" s="46" t="s">
        <v>596</v>
      </c>
      <c r="B354" s="42" t="s">
        <v>2</v>
      </c>
      <c r="C354" s="42">
        <v>37</v>
      </c>
      <c r="D354" s="42" t="s">
        <v>3</v>
      </c>
      <c r="E354" s="42" t="s">
        <v>477</v>
      </c>
      <c r="F354" s="16" t="s">
        <v>5</v>
      </c>
      <c r="G354" s="15">
        <f>(A356*A357+B356*B357+C356*C357+D356*D357+E356*E357+F356*F357+G356*G357+H356*H357+I356*I357+J356*J357)/C354</f>
        <v>89.027027027027</v>
      </c>
      <c r="H354" s="14"/>
      <c r="I354" s="14"/>
      <c r="J354" s="14"/>
      <c r="K354" s="14"/>
      <c r="L354" s="14"/>
      <c r="M354" s="14"/>
      <c r="N354" s="14"/>
      <c r="O354" s="14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</row>
    <row r="355" s="1" customFormat="1" ht="12" spans="1:64">
      <c r="A355" s="40" t="s">
        <v>591</v>
      </c>
      <c r="B355" s="40" t="s">
        <v>527</v>
      </c>
      <c r="C355" s="40" t="s">
        <v>530</v>
      </c>
      <c r="D355" s="40" t="s">
        <v>593</v>
      </c>
      <c r="E355" s="40" t="s">
        <v>597</v>
      </c>
      <c r="F355" s="40" t="s">
        <v>598</v>
      </c>
      <c r="G355" s="40" t="s">
        <v>599</v>
      </c>
      <c r="H355" s="14" t="s">
        <v>600</v>
      </c>
      <c r="I355" s="14" t="s">
        <v>601</v>
      </c>
      <c r="J355" s="14" t="s">
        <v>602</v>
      </c>
      <c r="K355" s="14"/>
      <c r="L355" s="14"/>
      <c r="M355" s="14"/>
      <c r="N355" s="14"/>
      <c r="O355" s="14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</row>
    <row r="356" s="3" customFormat="1" ht="12" spans="1:64">
      <c r="A356" s="40">
        <v>1</v>
      </c>
      <c r="B356" s="40">
        <v>1</v>
      </c>
      <c r="C356" s="40">
        <v>1</v>
      </c>
      <c r="D356" s="40">
        <v>2</v>
      </c>
      <c r="E356" s="40">
        <v>6</v>
      </c>
      <c r="F356" s="40">
        <v>6</v>
      </c>
      <c r="G356" s="40">
        <v>6</v>
      </c>
      <c r="H356" s="14">
        <v>3</v>
      </c>
      <c r="I356" s="14">
        <v>6</v>
      </c>
      <c r="J356" s="14">
        <v>5</v>
      </c>
      <c r="K356" s="14"/>
      <c r="L356" s="14"/>
      <c r="M356" s="14"/>
      <c r="N356" s="14"/>
      <c r="O356" s="14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</row>
    <row r="357" s="1" customFormat="1" ht="12" spans="1:64">
      <c r="A357" s="17">
        <v>89</v>
      </c>
      <c r="B357" s="17">
        <v>82</v>
      </c>
      <c r="C357" s="17">
        <v>82</v>
      </c>
      <c r="D357" s="17">
        <v>62</v>
      </c>
      <c r="E357" s="17">
        <v>97</v>
      </c>
      <c r="F357" s="17">
        <v>89</v>
      </c>
      <c r="G357" s="17">
        <v>88</v>
      </c>
      <c r="H357" s="17">
        <v>97</v>
      </c>
      <c r="I357" s="17">
        <v>87</v>
      </c>
      <c r="J357" s="17">
        <v>92</v>
      </c>
      <c r="K357" s="17"/>
      <c r="L357" s="17"/>
      <c r="M357" s="17"/>
      <c r="N357" s="17"/>
      <c r="O357" s="17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</row>
    <row r="358" s="1" customFormat="1" ht="12.75" spans="1:64">
      <c r="A358" s="46" t="s">
        <v>603</v>
      </c>
      <c r="B358" s="42" t="s">
        <v>2</v>
      </c>
      <c r="C358" s="42">
        <v>40</v>
      </c>
      <c r="D358" s="42" t="s">
        <v>3</v>
      </c>
      <c r="E358" s="42" t="s">
        <v>486</v>
      </c>
      <c r="F358" s="42" t="s">
        <v>5</v>
      </c>
      <c r="G358" s="15">
        <f>(A360*A361+B360*B361+C360*C361+D360*D361+E360*E361+F360*F361+G360*G361+H360*H361+I360*I361)/C358</f>
        <v>82.375</v>
      </c>
      <c r="H358" s="42"/>
      <c r="I358" s="42"/>
      <c r="J358" s="42"/>
      <c r="K358" s="42"/>
      <c r="L358" s="42"/>
      <c r="M358" s="42"/>
      <c r="N358" s="42"/>
      <c r="O358" s="42"/>
      <c r="P358" s="26"/>
      <c r="Q358" s="53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</row>
    <row r="359" s="1" customFormat="1" ht="12.75" spans="1:64">
      <c r="A359" s="43" t="s">
        <v>604</v>
      </c>
      <c r="B359" s="43" t="s">
        <v>605</v>
      </c>
      <c r="C359" s="43" t="s">
        <v>606</v>
      </c>
      <c r="D359" s="49" t="s">
        <v>607</v>
      </c>
      <c r="E359" s="43" t="s">
        <v>600</v>
      </c>
      <c r="F359" s="43" t="s">
        <v>552</v>
      </c>
      <c r="G359" s="43" t="s">
        <v>608</v>
      </c>
      <c r="H359" s="49" t="s">
        <v>609</v>
      </c>
      <c r="I359" s="49" t="s">
        <v>602</v>
      </c>
      <c r="J359" s="49"/>
      <c r="K359" s="42"/>
      <c r="L359" s="42"/>
      <c r="M359" s="42"/>
      <c r="N359" s="42"/>
      <c r="O359" s="42"/>
      <c r="P359" s="26"/>
      <c r="Q359" s="53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</row>
    <row r="360" s="3" customFormat="1" ht="12.75" spans="1:64">
      <c r="A360" s="49">
        <v>6</v>
      </c>
      <c r="B360" s="49">
        <v>6</v>
      </c>
      <c r="C360" s="49">
        <v>6</v>
      </c>
      <c r="D360" s="49">
        <v>5</v>
      </c>
      <c r="E360" s="49">
        <v>3</v>
      </c>
      <c r="F360" s="49">
        <v>2</v>
      </c>
      <c r="G360" s="49">
        <v>5</v>
      </c>
      <c r="H360" s="49">
        <v>6</v>
      </c>
      <c r="I360" s="49">
        <v>1</v>
      </c>
      <c r="J360" s="49"/>
      <c r="K360" s="42"/>
      <c r="L360" s="42"/>
      <c r="M360" s="42"/>
      <c r="N360" s="42"/>
      <c r="O360" s="42"/>
      <c r="P360" s="26"/>
      <c r="Q360" s="53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</row>
    <row r="361" s="1" customFormat="1" ht="12.75" spans="1:64">
      <c r="A361" s="32">
        <v>71</v>
      </c>
      <c r="B361" s="32">
        <v>78</v>
      </c>
      <c r="C361" s="32">
        <v>85</v>
      </c>
      <c r="D361" s="32">
        <v>83</v>
      </c>
      <c r="E361" s="32">
        <v>97</v>
      </c>
      <c r="F361" s="32">
        <v>82</v>
      </c>
      <c r="G361" s="32">
        <v>85</v>
      </c>
      <c r="H361" s="32">
        <v>84</v>
      </c>
      <c r="I361" s="32">
        <v>92</v>
      </c>
      <c r="J361" s="32"/>
      <c r="K361" s="32"/>
      <c r="L361" s="32"/>
      <c r="M361" s="32"/>
      <c r="N361" s="32"/>
      <c r="O361" s="32"/>
      <c r="P361" s="26"/>
      <c r="Q361" s="53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</row>
    <row r="362" s="1" customFormat="1" ht="12.75" spans="1:64">
      <c r="A362" s="46" t="s">
        <v>610</v>
      </c>
      <c r="B362" s="42" t="s">
        <v>2</v>
      </c>
      <c r="C362" s="42">
        <v>33</v>
      </c>
      <c r="D362" s="42" t="s">
        <v>3</v>
      </c>
      <c r="E362" s="42" t="s">
        <v>494</v>
      </c>
      <c r="F362" s="42" t="s">
        <v>5</v>
      </c>
      <c r="G362" s="15">
        <f>(A364*A365+B364*B365+C364*C365+D364*D365+E364*E365+F364*F365+G364*G365)/C362</f>
        <v>84.9393939393939</v>
      </c>
      <c r="H362" s="42"/>
      <c r="I362" s="42"/>
      <c r="J362" s="42"/>
      <c r="K362" s="42"/>
      <c r="L362" s="42"/>
      <c r="M362" s="42"/>
      <c r="N362" s="42"/>
      <c r="O362" s="42"/>
      <c r="P362" s="26"/>
      <c r="Q362" s="53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</row>
    <row r="363" s="8" customFormat="1" ht="12.75" spans="1:63">
      <c r="A363" s="49" t="s">
        <v>576</v>
      </c>
      <c r="B363" s="49" t="s">
        <v>611</v>
      </c>
      <c r="C363" s="49" t="s">
        <v>612</v>
      </c>
      <c r="D363" s="49" t="s">
        <v>613</v>
      </c>
      <c r="E363" s="42" t="s">
        <v>614</v>
      </c>
      <c r="F363" s="49" t="s">
        <v>615</v>
      </c>
      <c r="G363" s="42" t="s">
        <v>616</v>
      </c>
      <c r="H363" s="42"/>
      <c r="I363" s="42"/>
      <c r="J363" s="42"/>
      <c r="K363" s="42"/>
      <c r="L363" s="42"/>
      <c r="M363" s="42"/>
      <c r="N363" s="42"/>
      <c r="O363" s="75"/>
      <c r="P363" s="76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</row>
    <row r="364" s="10" customFormat="1" ht="12.75" spans="1:63">
      <c r="A364" s="49">
        <v>1</v>
      </c>
      <c r="B364" s="49">
        <v>3</v>
      </c>
      <c r="C364" s="49">
        <v>6</v>
      </c>
      <c r="D364" s="49">
        <v>6</v>
      </c>
      <c r="E364" s="42">
        <v>5</v>
      </c>
      <c r="F364" s="49">
        <v>6</v>
      </c>
      <c r="G364" s="42">
        <v>6</v>
      </c>
      <c r="H364" s="42"/>
      <c r="I364" s="42"/>
      <c r="J364" s="42"/>
      <c r="K364" s="42"/>
      <c r="L364" s="42"/>
      <c r="M364" s="42"/>
      <c r="N364" s="42"/>
      <c r="O364" s="77"/>
      <c r="P364" s="78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  <c r="AN364" s="77"/>
      <c r="AO364" s="77"/>
      <c r="AP364" s="77"/>
      <c r="AQ364" s="77"/>
      <c r="AR364" s="77"/>
      <c r="AS364" s="77"/>
      <c r="AT364" s="77"/>
      <c r="AU364" s="77"/>
      <c r="AV364" s="77"/>
      <c r="AW364" s="77"/>
      <c r="AX364" s="77"/>
      <c r="AY364" s="77"/>
      <c r="AZ364" s="77"/>
      <c r="BA364" s="77"/>
      <c r="BB364" s="77"/>
      <c r="BC364" s="77"/>
      <c r="BD364" s="77"/>
      <c r="BE364" s="77"/>
      <c r="BF364" s="77"/>
      <c r="BG364" s="77"/>
      <c r="BH364" s="77"/>
      <c r="BI364" s="77"/>
      <c r="BJ364" s="77"/>
      <c r="BK364" s="77"/>
    </row>
    <row r="365" s="5" customFormat="1" ht="12.75" spans="1:64">
      <c r="A365" s="32">
        <v>83</v>
      </c>
      <c r="B365" s="32">
        <v>91</v>
      </c>
      <c r="C365" s="32">
        <v>83</v>
      </c>
      <c r="D365" s="32">
        <v>81</v>
      </c>
      <c r="E365" s="32">
        <v>79</v>
      </c>
      <c r="F365" s="32">
        <v>90</v>
      </c>
      <c r="G365" s="32">
        <v>88</v>
      </c>
      <c r="H365" s="32"/>
      <c r="I365" s="32"/>
      <c r="J365" s="32"/>
      <c r="K365" s="32"/>
      <c r="L365" s="32"/>
      <c r="M365" s="32"/>
      <c r="N365" s="32"/>
      <c r="O365" s="32"/>
      <c r="P365" s="79"/>
      <c r="Q365" s="80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  <c r="AD365" s="79"/>
      <c r="AE365" s="79"/>
      <c r="AF365" s="79"/>
      <c r="AG365" s="79"/>
      <c r="AH365" s="79"/>
      <c r="AI365" s="79"/>
      <c r="AJ365" s="79"/>
      <c r="AK365" s="79"/>
      <c r="AL365" s="79"/>
      <c r="AM365" s="79"/>
      <c r="AN365" s="79"/>
      <c r="AO365" s="79"/>
      <c r="AP365" s="79"/>
      <c r="AQ365" s="79"/>
      <c r="AR365" s="79"/>
      <c r="AS365" s="79"/>
      <c r="AT365" s="79"/>
      <c r="AU365" s="79"/>
      <c r="AV365" s="79"/>
      <c r="AW365" s="79"/>
      <c r="AX365" s="79"/>
      <c r="AY365" s="79"/>
      <c r="AZ365" s="79"/>
      <c r="BA365" s="79"/>
      <c r="BB365" s="79"/>
      <c r="BC365" s="79"/>
      <c r="BD365" s="79"/>
      <c r="BE365" s="79"/>
      <c r="BF365" s="79"/>
      <c r="BG365" s="79"/>
      <c r="BH365" s="79"/>
      <c r="BI365" s="79"/>
      <c r="BJ365" s="79"/>
      <c r="BK365" s="79"/>
      <c r="BL365" s="79"/>
    </row>
    <row r="366" s="5" customFormat="1" ht="12.75" spans="1:64">
      <c r="A366" s="46" t="s">
        <v>617</v>
      </c>
      <c r="B366" s="42" t="s">
        <v>2</v>
      </c>
      <c r="C366" s="42">
        <v>25</v>
      </c>
      <c r="D366" s="42" t="s">
        <v>3</v>
      </c>
      <c r="E366" s="42" t="s">
        <v>618</v>
      </c>
      <c r="F366" s="42" t="s">
        <v>5</v>
      </c>
      <c r="G366" s="15">
        <f>(A368*A369+B368*B369+C368*C369+D368*D369+E368*E369+F368*F369+G368*G369+H368*H369)/C366</f>
        <v>89.24</v>
      </c>
      <c r="H366" s="42"/>
      <c r="I366" s="42"/>
      <c r="J366" s="42"/>
      <c r="K366" s="42"/>
      <c r="L366" s="42"/>
      <c r="M366" s="42"/>
      <c r="N366" s="42"/>
      <c r="O366" s="42"/>
      <c r="P366" s="79"/>
      <c r="Q366" s="80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L366" s="79"/>
      <c r="AM366" s="79"/>
      <c r="AN366" s="79"/>
      <c r="AO366" s="79"/>
      <c r="AP366" s="79"/>
      <c r="AQ366" s="79"/>
      <c r="AR366" s="79"/>
      <c r="AS366" s="79"/>
      <c r="AT366" s="79"/>
      <c r="AU366" s="79"/>
      <c r="AV366" s="79"/>
      <c r="AW366" s="79"/>
      <c r="AX366" s="79"/>
      <c r="AY366" s="79"/>
      <c r="AZ366" s="79"/>
      <c r="BA366" s="79"/>
      <c r="BB366" s="79"/>
      <c r="BC366" s="79"/>
      <c r="BD366" s="79"/>
      <c r="BE366" s="79"/>
      <c r="BF366" s="79"/>
      <c r="BG366" s="79"/>
      <c r="BH366" s="79"/>
      <c r="BI366" s="79"/>
      <c r="BJ366" s="79"/>
      <c r="BK366" s="79"/>
      <c r="BL366" s="79"/>
    </row>
    <row r="367" s="5" customFormat="1" ht="12.75" spans="1:63">
      <c r="A367" s="73" t="s">
        <v>619</v>
      </c>
      <c r="B367" s="73" t="s">
        <v>620</v>
      </c>
      <c r="C367" s="73" t="s">
        <v>621</v>
      </c>
      <c r="D367" s="73" t="s">
        <v>622</v>
      </c>
      <c r="E367" s="73" t="s">
        <v>500</v>
      </c>
      <c r="F367" s="42" t="s">
        <v>586</v>
      </c>
      <c r="G367" s="73" t="s">
        <v>623</v>
      </c>
      <c r="H367" s="73" t="s">
        <v>578</v>
      </c>
      <c r="I367" s="42"/>
      <c r="J367" s="42"/>
      <c r="K367" s="42"/>
      <c r="L367" s="42"/>
      <c r="M367" s="42"/>
      <c r="N367" s="42"/>
      <c r="O367" s="79"/>
      <c r="P367" s="80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L367" s="79"/>
      <c r="AM367" s="79"/>
      <c r="AN367" s="79"/>
      <c r="AO367" s="79"/>
      <c r="AP367" s="79"/>
      <c r="AQ367" s="79"/>
      <c r="AR367" s="79"/>
      <c r="AS367" s="79"/>
      <c r="AT367" s="79"/>
      <c r="AU367" s="79"/>
      <c r="AV367" s="79"/>
      <c r="AW367" s="79"/>
      <c r="AX367" s="79"/>
      <c r="AY367" s="79"/>
      <c r="AZ367" s="79"/>
      <c r="BA367" s="79"/>
      <c r="BB367" s="79"/>
      <c r="BC367" s="79"/>
      <c r="BD367" s="79"/>
      <c r="BE367" s="79"/>
      <c r="BF367" s="79"/>
      <c r="BG367" s="79"/>
      <c r="BH367" s="79"/>
      <c r="BI367" s="79"/>
      <c r="BJ367" s="79"/>
      <c r="BK367" s="79"/>
    </row>
    <row r="368" s="4" customFormat="1" ht="12.75" spans="1:63">
      <c r="A368" s="73">
        <v>5</v>
      </c>
      <c r="B368" s="73">
        <v>1</v>
      </c>
      <c r="C368" s="73">
        <v>4</v>
      </c>
      <c r="D368" s="73">
        <v>2</v>
      </c>
      <c r="E368" s="73">
        <v>1</v>
      </c>
      <c r="F368" s="42">
        <v>1</v>
      </c>
      <c r="G368" s="73">
        <v>6</v>
      </c>
      <c r="H368" s="73">
        <v>5</v>
      </c>
      <c r="I368" s="42"/>
      <c r="J368" s="42"/>
      <c r="K368" s="42"/>
      <c r="L368" s="42"/>
      <c r="M368" s="42"/>
      <c r="N368" s="42"/>
      <c r="O368" s="79"/>
      <c r="P368" s="80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  <c r="AN368" s="79"/>
      <c r="AO368" s="79"/>
      <c r="AP368" s="79"/>
      <c r="AQ368" s="79"/>
      <c r="AR368" s="79"/>
      <c r="AS368" s="79"/>
      <c r="AT368" s="79"/>
      <c r="AU368" s="79"/>
      <c r="AV368" s="79"/>
      <c r="AW368" s="79"/>
      <c r="AX368" s="79"/>
      <c r="AY368" s="79"/>
      <c r="AZ368" s="79"/>
      <c r="BA368" s="79"/>
      <c r="BB368" s="79"/>
      <c r="BC368" s="79"/>
      <c r="BD368" s="79"/>
      <c r="BE368" s="79"/>
      <c r="BF368" s="79"/>
      <c r="BG368" s="79"/>
      <c r="BH368" s="79"/>
      <c r="BI368" s="79"/>
      <c r="BJ368" s="79"/>
      <c r="BK368" s="79"/>
    </row>
    <row r="369" s="5" customFormat="1" ht="12.75" spans="1:64">
      <c r="A369" s="32">
        <v>85</v>
      </c>
      <c r="B369" s="32">
        <v>93</v>
      </c>
      <c r="C369" s="32">
        <v>88</v>
      </c>
      <c r="D369" s="32">
        <v>92</v>
      </c>
      <c r="E369" s="32">
        <v>96</v>
      </c>
      <c r="F369" s="32">
        <v>91</v>
      </c>
      <c r="G369" s="32">
        <v>90</v>
      </c>
      <c r="H369" s="32">
        <v>90</v>
      </c>
      <c r="I369" s="32"/>
      <c r="J369" s="32"/>
      <c r="K369" s="32"/>
      <c r="L369" s="32"/>
      <c r="M369" s="32"/>
      <c r="N369" s="32"/>
      <c r="O369" s="32"/>
      <c r="P369" s="79"/>
      <c r="Q369" s="80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  <c r="AN369" s="79"/>
      <c r="AO369" s="79"/>
      <c r="AP369" s="79"/>
      <c r="AQ369" s="79"/>
      <c r="AR369" s="79"/>
      <c r="AS369" s="79"/>
      <c r="AT369" s="79"/>
      <c r="AU369" s="79"/>
      <c r="AV369" s="79"/>
      <c r="AW369" s="79"/>
      <c r="AX369" s="79"/>
      <c r="AY369" s="79"/>
      <c r="AZ369" s="79"/>
      <c r="BA369" s="79"/>
      <c r="BB369" s="79"/>
      <c r="BC369" s="79"/>
      <c r="BD369" s="79"/>
      <c r="BE369" s="79"/>
      <c r="BF369" s="79"/>
      <c r="BG369" s="79"/>
      <c r="BH369" s="79"/>
      <c r="BI369" s="79"/>
      <c r="BJ369" s="79"/>
      <c r="BK369" s="79"/>
      <c r="BL369" s="79"/>
    </row>
    <row r="370" s="5" customFormat="1" ht="12.75" spans="1:64">
      <c r="A370" s="46" t="s">
        <v>624</v>
      </c>
      <c r="B370" s="42" t="s">
        <v>2</v>
      </c>
      <c r="C370" s="42">
        <v>25</v>
      </c>
      <c r="D370" s="42" t="s">
        <v>3</v>
      </c>
      <c r="E370" s="42" t="s">
        <v>618</v>
      </c>
      <c r="F370" s="42" t="s">
        <v>5</v>
      </c>
      <c r="G370" s="15">
        <f>(A372*A373+B372*B373+C372*C373+D372*D373+E372*E373+F372*F373+G372*G373)/C370</f>
        <v>85.28</v>
      </c>
      <c r="H370" s="42"/>
      <c r="I370" s="42"/>
      <c r="J370" s="42"/>
      <c r="K370" s="42"/>
      <c r="L370" s="42"/>
      <c r="M370" s="42"/>
      <c r="N370" s="42"/>
      <c r="O370" s="42"/>
      <c r="P370" s="79"/>
      <c r="Q370" s="80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  <c r="AN370" s="79"/>
      <c r="AO370" s="79"/>
      <c r="AP370" s="79"/>
      <c r="AQ370" s="79"/>
      <c r="AR370" s="79"/>
      <c r="AS370" s="79"/>
      <c r="AT370" s="79"/>
      <c r="AU370" s="79"/>
      <c r="AV370" s="79"/>
      <c r="AW370" s="79"/>
      <c r="AX370" s="79"/>
      <c r="AY370" s="79"/>
      <c r="AZ370" s="79"/>
      <c r="BA370" s="79"/>
      <c r="BB370" s="79"/>
      <c r="BC370" s="79"/>
      <c r="BD370" s="79"/>
      <c r="BE370" s="79"/>
      <c r="BF370" s="79"/>
      <c r="BG370" s="79"/>
      <c r="BH370" s="79"/>
      <c r="BI370" s="79"/>
      <c r="BJ370" s="79"/>
      <c r="BK370" s="79"/>
      <c r="BL370" s="79"/>
    </row>
    <row r="371" s="5" customFormat="1" ht="12.75" spans="1:63">
      <c r="A371" s="73" t="s">
        <v>625</v>
      </c>
      <c r="B371" s="73" t="s">
        <v>611</v>
      </c>
      <c r="C371" s="73" t="s">
        <v>591</v>
      </c>
      <c r="D371" s="73" t="s">
        <v>515</v>
      </c>
      <c r="E371" s="73" t="s">
        <v>622</v>
      </c>
      <c r="F371" s="73" t="s">
        <v>626</v>
      </c>
      <c r="G371" s="48" t="s">
        <v>627</v>
      </c>
      <c r="H371" s="42"/>
      <c r="I371" s="42"/>
      <c r="J371" s="42"/>
      <c r="K371" s="42"/>
      <c r="L371" s="42"/>
      <c r="M371" s="42"/>
      <c r="N371" s="42"/>
      <c r="O371" s="79"/>
      <c r="P371" s="80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  <c r="AN371" s="79"/>
      <c r="AO371" s="79"/>
      <c r="AP371" s="79"/>
      <c r="AQ371" s="79"/>
      <c r="AR371" s="79"/>
      <c r="AS371" s="79"/>
      <c r="AT371" s="79"/>
      <c r="AU371" s="79"/>
      <c r="AV371" s="79"/>
      <c r="AW371" s="79"/>
      <c r="AX371" s="79"/>
      <c r="AY371" s="79"/>
      <c r="AZ371" s="79"/>
      <c r="BA371" s="79"/>
      <c r="BB371" s="79"/>
      <c r="BC371" s="79"/>
      <c r="BD371" s="79"/>
      <c r="BE371" s="79"/>
      <c r="BF371" s="79"/>
      <c r="BG371" s="79"/>
      <c r="BH371" s="79"/>
      <c r="BI371" s="79"/>
      <c r="BJ371" s="79"/>
      <c r="BK371" s="79"/>
    </row>
    <row r="372" s="4" customFormat="1" ht="12.75" spans="1:63">
      <c r="A372" s="73">
        <v>5</v>
      </c>
      <c r="B372" s="73">
        <v>3</v>
      </c>
      <c r="C372" s="73">
        <v>1</v>
      </c>
      <c r="D372" s="73">
        <v>1</v>
      </c>
      <c r="E372" s="73">
        <v>4</v>
      </c>
      <c r="F372" s="73">
        <v>6</v>
      </c>
      <c r="G372" s="48">
        <v>5</v>
      </c>
      <c r="H372" s="42"/>
      <c r="I372" s="42"/>
      <c r="J372" s="42"/>
      <c r="K372" s="42"/>
      <c r="L372" s="42"/>
      <c r="M372" s="42"/>
      <c r="N372" s="42"/>
      <c r="O372" s="79"/>
      <c r="P372" s="80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  <c r="AN372" s="79"/>
      <c r="AO372" s="79"/>
      <c r="AP372" s="79"/>
      <c r="AQ372" s="79"/>
      <c r="AR372" s="79"/>
      <c r="AS372" s="79"/>
      <c r="AT372" s="79"/>
      <c r="AU372" s="79"/>
      <c r="AV372" s="79"/>
      <c r="AW372" s="79"/>
      <c r="AX372" s="79"/>
      <c r="AY372" s="79"/>
      <c r="AZ372" s="79"/>
      <c r="BA372" s="79"/>
      <c r="BB372" s="79"/>
      <c r="BC372" s="79"/>
      <c r="BD372" s="79"/>
      <c r="BE372" s="79"/>
      <c r="BF372" s="79"/>
      <c r="BG372" s="79"/>
      <c r="BH372" s="79"/>
      <c r="BI372" s="79"/>
      <c r="BJ372" s="79"/>
      <c r="BK372" s="79"/>
    </row>
    <row r="373" s="5" customFormat="1" ht="12.75" spans="1:64">
      <c r="A373" s="32">
        <v>67</v>
      </c>
      <c r="B373" s="32">
        <v>91</v>
      </c>
      <c r="C373" s="32">
        <v>89</v>
      </c>
      <c r="D373" s="32">
        <v>83</v>
      </c>
      <c r="E373" s="32">
        <v>92</v>
      </c>
      <c r="F373" s="32">
        <v>89</v>
      </c>
      <c r="G373" s="32">
        <v>90</v>
      </c>
      <c r="H373" s="32"/>
      <c r="I373" s="32"/>
      <c r="J373" s="32"/>
      <c r="K373" s="32"/>
      <c r="L373" s="32"/>
      <c r="M373" s="32"/>
      <c r="N373" s="32"/>
      <c r="O373" s="32"/>
      <c r="P373" s="79"/>
      <c r="Q373" s="80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  <c r="AN373" s="79"/>
      <c r="AO373" s="79"/>
      <c r="AP373" s="79"/>
      <c r="AQ373" s="79"/>
      <c r="AR373" s="79"/>
      <c r="AS373" s="79"/>
      <c r="AT373" s="79"/>
      <c r="AU373" s="79"/>
      <c r="AV373" s="79"/>
      <c r="AW373" s="79"/>
      <c r="AX373" s="79"/>
      <c r="AY373" s="79"/>
      <c r="AZ373" s="79"/>
      <c r="BA373" s="79"/>
      <c r="BB373" s="79"/>
      <c r="BC373" s="79"/>
      <c r="BD373" s="79"/>
      <c r="BE373" s="79"/>
      <c r="BF373" s="79"/>
      <c r="BG373" s="79"/>
      <c r="BH373" s="79"/>
      <c r="BI373" s="79"/>
      <c r="BJ373" s="79"/>
      <c r="BK373" s="79"/>
      <c r="BL373" s="79"/>
    </row>
    <row r="374" s="1" customFormat="1" ht="12.75" spans="1:64">
      <c r="A374" s="13" t="s">
        <v>628</v>
      </c>
      <c r="B374" s="14" t="s">
        <v>2</v>
      </c>
      <c r="C374" s="14">
        <v>27</v>
      </c>
      <c r="D374" s="14" t="s">
        <v>3</v>
      </c>
      <c r="E374" s="14" t="s">
        <v>629</v>
      </c>
      <c r="F374" s="14" t="s">
        <v>5</v>
      </c>
      <c r="G374" s="15">
        <f>(A376*A377+B376*B377+C376*C377+D376*D377+E376*E377+F376*F377+G376*G377+H376*H377)/C374</f>
        <v>89.8888888888889</v>
      </c>
      <c r="H374" s="14"/>
      <c r="I374" s="14"/>
      <c r="J374" s="14"/>
      <c r="K374" s="14"/>
      <c r="L374" s="25"/>
      <c r="M374" s="14"/>
      <c r="N374" s="14"/>
      <c r="O374" s="14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</row>
    <row r="375" s="3" customFormat="1" ht="12.75" spans="1:64">
      <c r="A375" s="14" t="s">
        <v>630</v>
      </c>
      <c r="B375" s="14" t="s">
        <v>631</v>
      </c>
      <c r="C375" s="14" t="s">
        <v>632</v>
      </c>
      <c r="D375" s="14" t="s">
        <v>554</v>
      </c>
      <c r="E375" s="14" t="s">
        <v>633</v>
      </c>
      <c r="F375" s="14" t="s">
        <v>634</v>
      </c>
      <c r="G375" s="14"/>
      <c r="H375" s="14"/>
      <c r="I375" s="14"/>
      <c r="J375" s="14"/>
      <c r="K375" s="14"/>
      <c r="L375" s="14"/>
      <c r="M375" s="25"/>
      <c r="N375" s="14"/>
      <c r="O375" s="14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</row>
    <row r="376" s="1" customFormat="1" ht="12.75" spans="1:64">
      <c r="A376" s="14">
        <v>6</v>
      </c>
      <c r="B376" s="14">
        <v>5</v>
      </c>
      <c r="C376" s="14">
        <v>6</v>
      </c>
      <c r="D376" s="14">
        <v>1</v>
      </c>
      <c r="E376" s="14">
        <v>3</v>
      </c>
      <c r="F376" s="14">
        <v>6</v>
      </c>
      <c r="G376" s="14"/>
      <c r="H376" s="14"/>
      <c r="I376" s="14"/>
      <c r="J376" s="14"/>
      <c r="K376" s="14"/>
      <c r="L376" s="14"/>
      <c r="M376" s="25"/>
      <c r="N376" s="14"/>
      <c r="O376" s="14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</row>
    <row r="377" s="3" customFormat="1" ht="12" spans="1:64">
      <c r="A377" s="17">
        <v>72</v>
      </c>
      <c r="B377" s="17">
        <v>97</v>
      </c>
      <c r="C377" s="17">
        <v>95</v>
      </c>
      <c r="D377" s="17">
        <v>85</v>
      </c>
      <c r="E377" s="17">
        <v>93</v>
      </c>
      <c r="F377" s="17">
        <v>96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</row>
    <row r="378" s="1" customFormat="1" ht="12.75" spans="1:64">
      <c r="A378" s="13" t="s">
        <v>635</v>
      </c>
      <c r="B378" s="14" t="s">
        <v>2</v>
      </c>
      <c r="C378" s="14">
        <v>24</v>
      </c>
      <c r="D378" s="14" t="s">
        <v>3</v>
      </c>
      <c r="E378" s="14" t="s">
        <v>629</v>
      </c>
      <c r="F378" s="14" t="s">
        <v>5</v>
      </c>
      <c r="G378" s="15">
        <f>(A380*A381+B380*B381+C380*C381+D380*D381+E380*E381+F380*F381+G380*G381)/C378</f>
        <v>90.5</v>
      </c>
      <c r="H378" s="14"/>
      <c r="I378" s="14"/>
      <c r="J378" s="14"/>
      <c r="K378" s="14"/>
      <c r="L378" s="25"/>
      <c r="M378" s="14"/>
      <c r="N378" s="14"/>
      <c r="O378" s="14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</row>
    <row r="379" s="3" customFormat="1" ht="12.75" spans="1:64">
      <c r="A379" s="14" t="s">
        <v>636</v>
      </c>
      <c r="B379" s="14" t="s">
        <v>637</v>
      </c>
      <c r="C379" s="14" t="s">
        <v>638</v>
      </c>
      <c r="D379" s="14" t="s">
        <v>639</v>
      </c>
      <c r="E379" s="14"/>
      <c r="F379" s="14"/>
      <c r="G379" s="14"/>
      <c r="H379" s="14"/>
      <c r="I379" s="14"/>
      <c r="J379" s="14"/>
      <c r="K379" s="14"/>
      <c r="L379" s="14"/>
      <c r="M379" s="25"/>
      <c r="N379" s="14"/>
      <c r="O379" s="14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</row>
    <row r="380" s="1" customFormat="1" ht="12.75" spans="1:64">
      <c r="A380" s="14">
        <v>6</v>
      </c>
      <c r="B380" s="14">
        <v>6</v>
      </c>
      <c r="C380" s="14">
        <v>6</v>
      </c>
      <c r="D380" s="14">
        <v>6</v>
      </c>
      <c r="E380" s="14"/>
      <c r="F380" s="14"/>
      <c r="G380" s="14"/>
      <c r="H380" s="14"/>
      <c r="I380" s="14"/>
      <c r="J380" s="14"/>
      <c r="K380" s="14"/>
      <c r="L380" s="14"/>
      <c r="M380" s="25"/>
      <c r="N380" s="14"/>
      <c r="O380" s="14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</row>
    <row r="381" s="3" customFormat="1" ht="12" spans="1:64">
      <c r="A381" s="17">
        <v>81</v>
      </c>
      <c r="B381" s="17">
        <v>96</v>
      </c>
      <c r="C381" s="17">
        <v>95</v>
      </c>
      <c r="D381" s="17">
        <v>90</v>
      </c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</row>
    <row r="382" s="1" customFormat="1" ht="12.75" spans="1:64">
      <c r="A382" s="13" t="s">
        <v>640</v>
      </c>
      <c r="B382" s="14" t="s">
        <v>2</v>
      </c>
      <c r="C382" s="14">
        <v>27</v>
      </c>
      <c r="D382" s="14" t="s">
        <v>3</v>
      </c>
      <c r="E382" s="14" t="s">
        <v>641</v>
      </c>
      <c r="F382" s="14" t="s">
        <v>5</v>
      </c>
      <c r="G382" s="15">
        <f>(A384*A385+B384*B385+C384*C385+D384*D385+E384*E385+F384*F385+G384*G385+H384*H385)/C382</f>
        <v>92.6666666666667</v>
      </c>
      <c r="H382" s="14"/>
      <c r="I382" s="14"/>
      <c r="J382" s="14"/>
      <c r="K382" s="14"/>
      <c r="L382" s="25"/>
      <c r="M382" s="14"/>
      <c r="N382" s="14"/>
      <c r="O382" s="14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</row>
    <row r="383" s="3" customFormat="1" ht="12.75" spans="1:64">
      <c r="A383" s="14" t="s">
        <v>577</v>
      </c>
      <c r="B383" s="14" t="s">
        <v>642</v>
      </c>
      <c r="C383" s="14" t="s">
        <v>643</v>
      </c>
      <c r="D383" s="14" t="s">
        <v>644</v>
      </c>
      <c r="E383" s="14" t="s">
        <v>645</v>
      </c>
      <c r="F383" s="14" t="s">
        <v>646</v>
      </c>
      <c r="G383" s="14"/>
      <c r="H383" s="14"/>
      <c r="I383" s="14"/>
      <c r="J383" s="14"/>
      <c r="K383" s="14"/>
      <c r="L383" s="14"/>
      <c r="M383" s="25"/>
      <c r="N383" s="14"/>
      <c r="O383" s="14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</row>
    <row r="384" s="1" customFormat="1" ht="12.75" spans="1:64">
      <c r="A384" s="14">
        <v>1</v>
      </c>
      <c r="B384" s="14">
        <v>6</v>
      </c>
      <c r="C384" s="14">
        <v>6</v>
      </c>
      <c r="D384" s="14">
        <v>6</v>
      </c>
      <c r="E384" s="14">
        <v>5</v>
      </c>
      <c r="F384" s="14">
        <v>3</v>
      </c>
      <c r="G384" s="14"/>
      <c r="H384" s="14"/>
      <c r="I384" s="14"/>
      <c r="J384" s="14"/>
      <c r="K384" s="14"/>
      <c r="L384" s="14"/>
      <c r="M384" s="25"/>
      <c r="N384" s="14"/>
      <c r="O384" s="14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</row>
    <row r="385" s="3" customFormat="1" ht="12" spans="1:64">
      <c r="A385" s="17">
        <v>94</v>
      </c>
      <c r="B385" s="17">
        <v>88</v>
      </c>
      <c r="C385" s="17">
        <v>94</v>
      </c>
      <c r="D385" s="17">
        <v>97</v>
      </c>
      <c r="E385" s="17">
        <v>94</v>
      </c>
      <c r="F385" s="17">
        <v>88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</row>
    <row r="386" s="1" customFormat="1" ht="12.75" spans="1:64">
      <c r="A386" s="13" t="s">
        <v>647</v>
      </c>
      <c r="B386" s="14" t="s">
        <v>2</v>
      </c>
      <c r="C386" s="14">
        <v>31</v>
      </c>
      <c r="D386" s="14" t="s">
        <v>3</v>
      </c>
      <c r="E386" s="14" t="s">
        <v>641</v>
      </c>
      <c r="F386" s="14" t="s">
        <v>5</v>
      </c>
      <c r="G386" s="15">
        <f>(A388*A389+B388*B389+C388*C389+D388*D389+E388*E389+F388*F389+G388*G389+H388*H389)/C386</f>
        <v>93.8064516129032</v>
      </c>
      <c r="H386" s="14"/>
      <c r="I386" s="14"/>
      <c r="J386" s="14"/>
      <c r="K386" s="14"/>
      <c r="L386" s="25"/>
      <c r="M386" s="14"/>
      <c r="N386" s="14"/>
      <c r="O386" s="14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</row>
    <row r="387" s="3" customFormat="1" ht="12.75" spans="1:64">
      <c r="A387" s="14" t="s">
        <v>648</v>
      </c>
      <c r="B387" s="14" t="s">
        <v>649</v>
      </c>
      <c r="C387" s="14" t="s">
        <v>650</v>
      </c>
      <c r="D387" s="14" t="s">
        <v>651</v>
      </c>
      <c r="E387" s="14" t="s">
        <v>652</v>
      </c>
      <c r="F387" s="14" t="s">
        <v>653</v>
      </c>
      <c r="G387" s="14"/>
      <c r="H387" s="14"/>
      <c r="I387" s="14"/>
      <c r="J387" s="14"/>
      <c r="K387" s="14"/>
      <c r="L387" s="14"/>
      <c r="M387" s="25"/>
      <c r="N387" s="14"/>
      <c r="O387" s="14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</row>
    <row r="388" s="1" customFormat="1" ht="12.75" spans="1:64">
      <c r="A388" s="14">
        <v>6</v>
      </c>
      <c r="B388" s="14">
        <v>6</v>
      </c>
      <c r="C388" s="14">
        <v>6</v>
      </c>
      <c r="D388" s="14">
        <v>4</v>
      </c>
      <c r="E388" s="14">
        <v>4</v>
      </c>
      <c r="F388" s="14">
        <v>5</v>
      </c>
      <c r="G388" s="14"/>
      <c r="H388" s="14"/>
      <c r="I388" s="14"/>
      <c r="J388" s="14"/>
      <c r="K388" s="14"/>
      <c r="L388" s="14"/>
      <c r="M388" s="25"/>
      <c r="N388" s="14"/>
      <c r="O388" s="14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</row>
    <row r="389" s="3" customFormat="1" ht="12" spans="1:64">
      <c r="A389" s="17">
        <v>90</v>
      </c>
      <c r="B389" s="17">
        <v>94</v>
      </c>
      <c r="C389" s="17">
        <v>95</v>
      </c>
      <c r="D389" s="17">
        <v>91</v>
      </c>
      <c r="E389" s="17">
        <v>95</v>
      </c>
      <c r="F389" s="17">
        <v>98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</row>
    <row r="390" s="1" customFormat="1" ht="12.75" spans="1:64">
      <c r="A390" s="13" t="s">
        <v>654</v>
      </c>
      <c r="B390" s="14" t="s">
        <v>2</v>
      </c>
      <c r="C390" s="14">
        <v>37</v>
      </c>
      <c r="D390" s="14" t="s">
        <v>3</v>
      </c>
      <c r="E390" s="14" t="s">
        <v>655</v>
      </c>
      <c r="F390" s="14" t="s">
        <v>5</v>
      </c>
      <c r="G390" s="15">
        <f>(A392*A393+B392*B393+C392*C393+D392*D393+E392*E393+F392*F393+G392*G393+H392*H393+I392*I393)/C390</f>
        <v>91.5945945945946</v>
      </c>
      <c r="H390" s="14"/>
      <c r="I390" s="14"/>
      <c r="J390" s="14"/>
      <c r="K390" s="14"/>
      <c r="L390" s="25"/>
      <c r="M390" s="14"/>
      <c r="N390" s="14"/>
      <c r="O390" s="14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</row>
    <row r="391" s="3" customFormat="1" ht="12.75" spans="1:64">
      <c r="A391" s="14" t="s">
        <v>656</v>
      </c>
      <c r="B391" s="14" t="s">
        <v>657</v>
      </c>
      <c r="C391" s="14" t="s">
        <v>658</v>
      </c>
      <c r="D391" s="14" t="s">
        <v>659</v>
      </c>
      <c r="E391" s="14" t="s">
        <v>660</v>
      </c>
      <c r="F391" s="14" t="s">
        <v>652</v>
      </c>
      <c r="G391" s="14" t="s">
        <v>515</v>
      </c>
      <c r="H391" s="14" t="s">
        <v>661</v>
      </c>
      <c r="I391" s="14"/>
      <c r="J391" s="14"/>
      <c r="K391" s="14"/>
      <c r="L391" s="14"/>
      <c r="M391" s="25"/>
      <c r="N391" s="14"/>
      <c r="O391" s="14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</row>
    <row r="392" s="1" customFormat="1" ht="12.75" spans="1:64">
      <c r="A392" s="14">
        <v>6</v>
      </c>
      <c r="B392" s="14">
        <v>6</v>
      </c>
      <c r="C392" s="14">
        <v>5</v>
      </c>
      <c r="D392" s="14">
        <v>6</v>
      </c>
      <c r="E392" s="14">
        <v>6</v>
      </c>
      <c r="F392" s="14">
        <v>2</v>
      </c>
      <c r="G392" s="14">
        <v>1</v>
      </c>
      <c r="H392" s="14">
        <v>5</v>
      </c>
      <c r="I392" s="14"/>
      <c r="J392" s="14"/>
      <c r="K392" s="14"/>
      <c r="L392" s="14"/>
      <c r="M392" s="25"/>
      <c r="N392" s="14"/>
      <c r="O392" s="14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</row>
    <row r="393" s="3" customFormat="1" ht="12" spans="1:64">
      <c r="A393" s="17">
        <v>94</v>
      </c>
      <c r="B393" s="17">
        <v>96</v>
      </c>
      <c r="C393" s="17">
        <v>84</v>
      </c>
      <c r="D393" s="17">
        <v>92</v>
      </c>
      <c r="E393" s="17">
        <v>94</v>
      </c>
      <c r="F393" s="17">
        <v>95</v>
      </c>
      <c r="G393" s="17">
        <v>83</v>
      </c>
      <c r="H393" s="17">
        <v>88</v>
      </c>
      <c r="I393" s="17"/>
      <c r="J393" s="17"/>
      <c r="K393" s="17"/>
      <c r="L393" s="17"/>
      <c r="M393" s="17"/>
      <c r="N393" s="17"/>
      <c r="O393" s="17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</row>
    <row r="394" s="1" customFormat="1" ht="12.75" spans="1:64">
      <c r="A394" s="13" t="s">
        <v>662</v>
      </c>
      <c r="B394" s="14" t="s">
        <v>2</v>
      </c>
      <c r="C394" s="14">
        <v>31</v>
      </c>
      <c r="D394" s="14" t="s">
        <v>3</v>
      </c>
      <c r="E394" s="14" t="s">
        <v>663</v>
      </c>
      <c r="F394" s="14" t="s">
        <v>5</v>
      </c>
      <c r="G394" s="15">
        <f>(A396*A397+B396*B397+C396*C397+D396*D397+E396*E397+F396*F397+G396*G397+H396*H397)/C394</f>
        <v>91.9354838709677</v>
      </c>
      <c r="H394" s="14"/>
      <c r="I394" s="14"/>
      <c r="J394" s="14"/>
      <c r="K394" s="14"/>
      <c r="L394" s="25"/>
      <c r="M394" s="14"/>
      <c r="N394" s="14"/>
      <c r="O394" s="14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</row>
    <row r="395" s="3" customFormat="1" ht="12.75" spans="1:63">
      <c r="A395" s="14" t="s">
        <v>664</v>
      </c>
      <c r="B395" s="14" t="s">
        <v>665</v>
      </c>
      <c r="C395" s="14" t="s">
        <v>666</v>
      </c>
      <c r="D395" s="14" t="s">
        <v>667</v>
      </c>
      <c r="E395" s="14" t="s">
        <v>668</v>
      </c>
      <c r="F395" s="14" t="s">
        <v>646</v>
      </c>
      <c r="G395" s="14" t="s">
        <v>669</v>
      </c>
      <c r="H395" s="14"/>
      <c r="I395" s="14"/>
      <c r="J395" s="14"/>
      <c r="K395" s="14"/>
      <c r="L395" s="25"/>
      <c r="M395" s="14"/>
      <c r="N395" s="14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</row>
    <row r="396" s="1" customFormat="1" ht="12.75" spans="1:63">
      <c r="A396" s="14">
        <v>6</v>
      </c>
      <c r="B396" s="14">
        <v>6</v>
      </c>
      <c r="C396" s="14">
        <v>6</v>
      </c>
      <c r="D396" s="14">
        <v>4</v>
      </c>
      <c r="E396" s="14">
        <v>6</v>
      </c>
      <c r="F396" s="14">
        <v>1</v>
      </c>
      <c r="G396" s="14">
        <v>2</v>
      </c>
      <c r="H396" s="14"/>
      <c r="I396" s="14"/>
      <c r="J396" s="14"/>
      <c r="K396" s="14"/>
      <c r="L396" s="25"/>
      <c r="M396" s="14"/>
      <c r="N396" s="14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</row>
    <row r="397" s="3" customFormat="1" ht="12" spans="1:64">
      <c r="A397" s="17">
        <v>93</v>
      </c>
      <c r="B397" s="17">
        <v>93</v>
      </c>
      <c r="C397" s="17">
        <v>95</v>
      </c>
      <c r="D397" s="17">
        <v>96</v>
      </c>
      <c r="E397" s="17">
        <v>86</v>
      </c>
      <c r="F397" s="17">
        <v>88</v>
      </c>
      <c r="G397" s="17">
        <v>88</v>
      </c>
      <c r="H397" s="17"/>
      <c r="I397" s="17"/>
      <c r="J397" s="17"/>
      <c r="K397" s="17"/>
      <c r="L397" s="17"/>
      <c r="M397" s="17"/>
      <c r="N397" s="17"/>
      <c r="O397" s="17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</row>
    <row r="398" s="1" customFormat="1" ht="12.75" spans="1:64">
      <c r="A398" s="13" t="s">
        <v>670</v>
      </c>
      <c r="B398" s="14" t="s">
        <v>2</v>
      </c>
      <c r="C398" s="14">
        <v>27</v>
      </c>
      <c r="D398" s="14" t="s">
        <v>3</v>
      </c>
      <c r="E398" s="14" t="s">
        <v>663</v>
      </c>
      <c r="F398" s="14" t="s">
        <v>5</v>
      </c>
      <c r="G398" s="15">
        <f>(A400*A401+B400*B401+C400*C401+D400*D401+E400*E401+F400*F401+G400*G401+H400*H401)/C398</f>
        <v>92</v>
      </c>
      <c r="H398" s="14"/>
      <c r="I398" s="14"/>
      <c r="J398" s="14"/>
      <c r="K398" s="14"/>
      <c r="L398" s="25"/>
      <c r="M398" s="14"/>
      <c r="N398" s="14"/>
      <c r="O398" s="14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</row>
    <row r="399" s="3" customFormat="1" ht="12.75" spans="1:63">
      <c r="A399" s="14" t="s">
        <v>671</v>
      </c>
      <c r="B399" s="14" t="s">
        <v>672</v>
      </c>
      <c r="C399" s="14" t="s">
        <v>673</v>
      </c>
      <c r="D399" s="14" t="s">
        <v>667</v>
      </c>
      <c r="E399" s="14" t="s">
        <v>674</v>
      </c>
      <c r="F399" s="14" t="s">
        <v>675</v>
      </c>
      <c r="G399" s="14" t="s">
        <v>646</v>
      </c>
      <c r="H399" s="14"/>
      <c r="I399" s="14"/>
      <c r="J399" s="14"/>
      <c r="K399" s="14"/>
      <c r="L399" s="25"/>
      <c r="M399" s="14"/>
      <c r="N399" s="14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</row>
    <row r="400" s="1" customFormat="1" ht="12.75" spans="1:63">
      <c r="A400" s="14">
        <v>5</v>
      </c>
      <c r="B400" s="14">
        <v>6</v>
      </c>
      <c r="C400" s="14">
        <v>5</v>
      </c>
      <c r="D400" s="14">
        <v>2</v>
      </c>
      <c r="E400" s="14">
        <v>1</v>
      </c>
      <c r="F400" s="14">
        <v>6</v>
      </c>
      <c r="G400" s="14">
        <v>2</v>
      </c>
      <c r="H400" s="14"/>
      <c r="I400" s="14"/>
      <c r="J400" s="14"/>
      <c r="K400" s="14"/>
      <c r="L400" s="25"/>
      <c r="M400" s="14"/>
      <c r="N400" s="14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</row>
    <row r="401" s="3" customFormat="1" ht="12" spans="1:64">
      <c r="A401" s="17">
        <v>94</v>
      </c>
      <c r="B401" s="17">
        <v>92</v>
      </c>
      <c r="C401" s="17">
        <v>95</v>
      </c>
      <c r="D401" s="17">
        <v>96</v>
      </c>
      <c r="E401" s="17">
        <v>85</v>
      </c>
      <c r="F401" s="17">
        <v>89</v>
      </c>
      <c r="G401" s="17">
        <v>88</v>
      </c>
      <c r="H401" s="17"/>
      <c r="I401" s="17"/>
      <c r="J401" s="17"/>
      <c r="K401" s="17"/>
      <c r="L401" s="17"/>
      <c r="M401" s="17"/>
      <c r="N401" s="17"/>
      <c r="O401" s="17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  <c r="BL401" s="26"/>
    </row>
    <row r="402" s="1" customFormat="1" ht="12.75" spans="1:64">
      <c r="A402" s="13" t="s">
        <v>676</v>
      </c>
      <c r="B402" s="14" t="s">
        <v>2</v>
      </c>
      <c r="C402" s="14">
        <v>30</v>
      </c>
      <c r="D402" s="14" t="s">
        <v>3</v>
      </c>
      <c r="E402" s="14" t="s">
        <v>663</v>
      </c>
      <c r="F402" s="14" t="s">
        <v>5</v>
      </c>
      <c r="G402" s="15">
        <f>(A404*A405+B404*B405+C404*C405+D404*D405+E404*E405+F404*F405+G404*G405)/C402</f>
        <v>92.0333333333333</v>
      </c>
      <c r="H402" s="14"/>
      <c r="I402" s="14"/>
      <c r="J402" s="14"/>
      <c r="K402" s="14"/>
      <c r="L402" s="25"/>
      <c r="M402" s="14"/>
      <c r="N402" s="14"/>
      <c r="O402" s="14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</row>
    <row r="403" s="3" customFormat="1" ht="12.75" spans="1:64">
      <c r="A403" s="14" t="s">
        <v>591</v>
      </c>
      <c r="B403" s="14" t="s">
        <v>677</v>
      </c>
      <c r="C403" s="14" t="s">
        <v>678</v>
      </c>
      <c r="D403" s="14" t="s">
        <v>679</v>
      </c>
      <c r="E403" s="14" t="s">
        <v>661</v>
      </c>
      <c r="F403" s="14" t="s">
        <v>669</v>
      </c>
      <c r="G403" s="14" t="s">
        <v>680</v>
      </c>
      <c r="H403" s="14"/>
      <c r="I403" s="14"/>
      <c r="J403" s="14"/>
      <c r="K403" s="14"/>
      <c r="L403" s="14"/>
      <c r="M403" s="25"/>
      <c r="N403" s="14"/>
      <c r="O403" s="14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</row>
    <row r="404" s="1" customFormat="1" ht="12.75" spans="1:64">
      <c r="A404" s="14">
        <v>1</v>
      </c>
      <c r="B404" s="14">
        <v>6</v>
      </c>
      <c r="C404" s="14">
        <v>6</v>
      </c>
      <c r="D404" s="14">
        <v>6</v>
      </c>
      <c r="E404" s="14">
        <v>1</v>
      </c>
      <c r="F404" s="14">
        <v>4</v>
      </c>
      <c r="G404" s="14">
        <v>6</v>
      </c>
      <c r="H404" s="14"/>
      <c r="I404" s="14"/>
      <c r="J404" s="14"/>
      <c r="K404" s="14"/>
      <c r="L404" s="14"/>
      <c r="M404" s="25"/>
      <c r="N404" s="14"/>
      <c r="O404" s="14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  <c r="BL404" s="26"/>
    </row>
    <row r="405" s="3" customFormat="1" ht="12" spans="1:64">
      <c r="A405" s="17">
        <v>89</v>
      </c>
      <c r="B405" s="17">
        <v>91</v>
      </c>
      <c r="C405" s="17">
        <v>95</v>
      </c>
      <c r="D405" s="17">
        <v>94</v>
      </c>
      <c r="E405" s="17">
        <v>88</v>
      </c>
      <c r="F405" s="17">
        <v>88</v>
      </c>
      <c r="G405" s="17">
        <v>92</v>
      </c>
      <c r="H405" s="17"/>
      <c r="I405" s="17"/>
      <c r="J405" s="17"/>
      <c r="K405" s="17"/>
      <c r="L405" s="17"/>
      <c r="M405" s="17"/>
      <c r="N405" s="17"/>
      <c r="O405" s="17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  <c r="BL405" s="26"/>
    </row>
    <row r="406" s="1" customFormat="1" ht="12.75" spans="1:64">
      <c r="A406" s="13" t="s">
        <v>681</v>
      </c>
      <c r="B406" s="14" t="s">
        <v>2</v>
      </c>
      <c r="C406" s="14">
        <v>37</v>
      </c>
      <c r="D406" s="14" t="s">
        <v>3</v>
      </c>
      <c r="E406" s="14" t="s">
        <v>682</v>
      </c>
      <c r="F406" s="14" t="s">
        <v>5</v>
      </c>
      <c r="G406" s="15">
        <f>(A408*A409+B408*B409+C408*C409+D408*D409+E408*E409+F408*F409+G408*G409+H408*H409+I408*I409+J408*J409)/C406</f>
        <v>86.8108108108108</v>
      </c>
      <c r="H406" s="14"/>
      <c r="I406" s="14"/>
      <c r="J406" s="14"/>
      <c r="K406" s="14"/>
      <c r="L406" s="25"/>
      <c r="M406" s="14"/>
      <c r="N406" s="14"/>
      <c r="O406" s="14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</row>
    <row r="407" s="3" customFormat="1" ht="12.75" spans="1:64">
      <c r="A407" s="14" t="s">
        <v>620</v>
      </c>
      <c r="B407" s="14" t="s">
        <v>621</v>
      </c>
      <c r="C407" s="14" t="s">
        <v>625</v>
      </c>
      <c r="D407" s="14" t="s">
        <v>683</v>
      </c>
      <c r="E407" s="14" t="s">
        <v>658</v>
      </c>
      <c r="F407" s="14" t="s">
        <v>684</v>
      </c>
      <c r="G407" s="14" t="s">
        <v>651</v>
      </c>
      <c r="H407" s="14" t="s">
        <v>685</v>
      </c>
      <c r="I407" s="14" t="s">
        <v>686</v>
      </c>
      <c r="J407" s="14" t="s">
        <v>547</v>
      </c>
      <c r="K407" s="14"/>
      <c r="L407" s="14"/>
      <c r="M407" s="25"/>
      <c r="N407" s="14"/>
      <c r="O407" s="14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</row>
    <row r="408" s="1" customFormat="1" ht="12.75" spans="1:64">
      <c r="A408" s="14">
        <v>3</v>
      </c>
      <c r="B408" s="14">
        <v>1</v>
      </c>
      <c r="C408" s="14">
        <v>1</v>
      </c>
      <c r="D408" s="14">
        <v>6</v>
      </c>
      <c r="E408" s="14">
        <v>1</v>
      </c>
      <c r="F408" s="14">
        <v>6</v>
      </c>
      <c r="G408" s="14">
        <v>2</v>
      </c>
      <c r="H408" s="14">
        <v>5</v>
      </c>
      <c r="I408" s="14">
        <v>6</v>
      </c>
      <c r="J408" s="14">
        <v>6</v>
      </c>
      <c r="K408" s="14"/>
      <c r="L408" s="14"/>
      <c r="M408" s="25"/>
      <c r="N408" s="14"/>
      <c r="O408" s="14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</row>
    <row r="409" s="3" customFormat="1" ht="12" spans="1:64">
      <c r="A409" s="17">
        <v>93</v>
      </c>
      <c r="B409" s="17">
        <v>88</v>
      </c>
      <c r="C409" s="17">
        <v>67</v>
      </c>
      <c r="D409" s="17">
        <v>68</v>
      </c>
      <c r="E409" s="17">
        <v>84</v>
      </c>
      <c r="F409" s="17">
        <v>94</v>
      </c>
      <c r="G409" s="17">
        <v>91</v>
      </c>
      <c r="H409" s="17">
        <v>98</v>
      </c>
      <c r="I409" s="17">
        <v>89</v>
      </c>
      <c r="J409" s="17">
        <v>86</v>
      </c>
      <c r="K409" s="17"/>
      <c r="L409" s="17"/>
      <c r="M409" s="17"/>
      <c r="N409" s="17"/>
      <c r="O409" s="17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</row>
    <row r="410" s="1" customFormat="1" ht="12.75" spans="1:64">
      <c r="A410" s="13" t="s">
        <v>687</v>
      </c>
      <c r="B410" s="14" t="s">
        <v>2</v>
      </c>
      <c r="C410" s="14">
        <v>7</v>
      </c>
      <c r="D410" s="14" t="s">
        <v>3</v>
      </c>
      <c r="E410" s="14" t="s">
        <v>486</v>
      </c>
      <c r="F410" s="14" t="s">
        <v>5</v>
      </c>
      <c r="G410" s="15">
        <f>(A412*A413+B412*B413+C412*C413+D412*D413)/C410</f>
        <v>86.2857142857143</v>
      </c>
      <c r="H410" s="14"/>
      <c r="I410" s="14"/>
      <c r="J410" s="14"/>
      <c r="K410" s="14"/>
      <c r="L410" s="25"/>
      <c r="M410" s="14"/>
      <c r="N410" s="14"/>
      <c r="O410" s="14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</row>
    <row r="411" s="3" customFormat="1" ht="12.75" spans="1:63">
      <c r="A411" s="14" t="s">
        <v>619</v>
      </c>
      <c r="B411" s="14" t="s">
        <v>645</v>
      </c>
      <c r="C411" s="14" t="s">
        <v>674</v>
      </c>
      <c r="D411" s="14"/>
      <c r="E411" s="14"/>
      <c r="F411" s="14"/>
      <c r="G411" s="14"/>
      <c r="H411" s="14"/>
      <c r="I411" s="14"/>
      <c r="J411" s="14"/>
      <c r="K411" s="14"/>
      <c r="L411" s="25"/>
      <c r="M411" s="14"/>
      <c r="N411" s="14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</row>
    <row r="412" s="1" customFormat="1" ht="12.75" spans="1:63">
      <c r="A412" s="14">
        <v>1</v>
      </c>
      <c r="B412" s="14">
        <v>1</v>
      </c>
      <c r="C412" s="14">
        <v>5</v>
      </c>
      <c r="D412" s="14"/>
      <c r="E412" s="14"/>
      <c r="F412" s="14"/>
      <c r="G412" s="14"/>
      <c r="H412" s="14"/>
      <c r="I412" s="14"/>
      <c r="J412" s="14"/>
      <c r="K412" s="14"/>
      <c r="L412" s="25"/>
      <c r="M412" s="14"/>
      <c r="N412" s="14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</row>
    <row r="413" s="3" customFormat="1" ht="12" spans="1:64">
      <c r="A413" s="17">
        <v>85</v>
      </c>
      <c r="B413" s="17">
        <v>94</v>
      </c>
      <c r="C413" s="17">
        <v>85</v>
      </c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</row>
    <row r="414" s="11" customFormat="1" ht="13.5" spans="1:64">
      <c r="A414" s="13" t="s">
        <v>688</v>
      </c>
      <c r="B414" s="16" t="s">
        <v>2</v>
      </c>
      <c r="C414" s="33">
        <v>16</v>
      </c>
      <c r="D414" s="16" t="s">
        <v>3</v>
      </c>
      <c r="E414" s="16" t="s">
        <v>689</v>
      </c>
      <c r="F414" s="16" t="s">
        <v>5</v>
      </c>
      <c r="G414" s="15">
        <f>(A416*A417+B416*B417+C416*C417+D416*D417+E416*E417+F416*F417+G416*G417+H416*H417+I416*I417+J416*J417)/C414</f>
        <v>98</v>
      </c>
      <c r="H414" s="16"/>
      <c r="I414" s="16"/>
      <c r="J414" s="16"/>
      <c r="K414" s="16"/>
      <c r="L414" s="16"/>
      <c r="M414" s="16"/>
      <c r="N414" s="16"/>
      <c r="O414" s="16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83"/>
      <c r="BK414" s="83"/>
      <c r="BL414" s="83"/>
    </row>
    <row r="415" s="11" customFormat="1" ht="13.5" spans="1:64">
      <c r="A415" s="81" t="s">
        <v>690</v>
      </c>
      <c r="B415" s="19" t="s">
        <v>691</v>
      </c>
      <c r="C415" s="81" t="s">
        <v>692</v>
      </c>
      <c r="D415" s="81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4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83"/>
      <c r="BK415" s="83"/>
      <c r="BL415" s="83"/>
    </row>
    <row r="416" s="11" customFormat="1" ht="13.5" spans="1:64">
      <c r="A416" s="19">
        <v>6</v>
      </c>
      <c r="B416" s="19">
        <v>4</v>
      </c>
      <c r="C416" s="27">
        <v>6</v>
      </c>
      <c r="D416" s="27"/>
      <c r="E416" s="16"/>
      <c r="F416" s="16"/>
      <c r="G416" s="16"/>
      <c r="H416" s="35"/>
      <c r="I416" s="16"/>
      <c r="J416" s="16"/>
      <c r="K416" s="16"/>
      <c r="L416" s="16"/>
      <c r="M416" s="16"/>
      <c r="N416" s="14"/>
      <c r="O416" s="14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83"/>
      <c r="BK416" s="83"/>
      <c r="BL416" s="83"/>
    </row>
    <row r="417" s="11" customFormat="1" ht="13.5" spans="1:64">
      <c r="A417" s="17">
        <v>98</v>
      </c>
      <c r="B417" s="22">
        <v>98</v>
      </c>
      <c r="C417" s="17">
        <v>98</v>
      </c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83"/>
      <c r="BK417" s="83"/>
      <c r="BL417" s="83"/>
    </row>
    <row r="418" s="11" customFormat="1" ht="13.5" spans="1:64">
      <c r="A418" s="13" t="s">
        <v>693</v>
      </c>
      <c r="B418" s="16" t="s">
        <v>27</v>
      </c>
      <c r="C418" s="16">
        <v>24</v>
      </c>
      <c r="D418" s="16" t="s">
        <v>3</v>
      </c>
      <c r="E418" s="16" t="s">
        <v>694</v>
      </c>
      <c r="F418" s="16" t="s">
        <v>5</v>
      </c>
      <c r="G418" s="15">
        <f>(A420*A421+B420*B421+C420*C421+D420*D421+E420*E421+F420*F421+G420*G421+H420*H421+I420*I421+J420*J421)/C418</f>
        <v>91.6666666666667</v>
      </c>
      <c r="H418" s="16"/>
      <c r="I418" s="16"/>
      <c r="J418" s="16"/>
      <c r="K418" s="16"/>
      <c r="L418" s="16"/>
      <c r="M418" s="16"/>
      <c r="N418" s="16"/>
      <c r="O418" s="16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</row>
    <row r="419" s="11" customFormat="1" ht="13.5" spans="1:64">
      <c r="A419" s="19" t="s">
        <v>695</v>
      </c>
      <c r="B419" s="19" t="s">
        <v>696</v>
      </c>
      <c r="C419" s="19" t="s">
        <v>697</v>
      </c>
      <c r="D419" s="19" t="s">
        <v>698</v>
      </c>
      <c r="E419" s="19" t="s">
        <v>699</v>
      </c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</row>
    <row r="420" s="11" customFormat="1" ht="13.5" spans="1:64">
      <c r="A420" s="14">
        <v>5</v>
      </c>
      <c r="B420" s="14">
        <v>5</v>
      </c>
      <c r="C420" s="14">
        <v>2</v>
      </c>
      <c r="D420" s="14">
        <v>6</v>
      </c>
      <c r="E420" s="14">
        <v>6</v>
      </c>
      <c r="F420" s="14"/>
      <c r="G420" s="14"/>
      <c r="H420" s="16"/>
      <c r="I420" s="16"/>
      <c r="J420" s="16"/>
      <c r="K420" s="16"/>
      <c r="L420" s="16"/>
      <c r="M420" s="16"/>
      <c r="N420" s="16"/>
      <c r="O420" s="16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</row>
    <row r="421" s="11" customFormat="1" ht="13.5" spans="1:64">
      <c r="A421" s="17">
        <v>88</v>
      </c>
      <c r="B421" s="17">
        <v>88</v>
      </c>
      <c r="C421" s="17">
        <v>99</v>
      </c>
      <c r="D421" s="17">
        <v>88</v>
      </c>
      <c r="E421" s="17">
        <v>99</v>
      </c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</row>
    <row r="422" s="11" customFormat="1" ht="13.5" spans="1:64">
      <c r="A422" s="13" t="s">
        <v>700</v>
      </c>
      <c r="B422" s="16" t="s">
        <v>2</v>
      </c>
      <c r="C422" s="16">
        <v>25</v>
      </c>
      <c r="D422" s="16" t="s">
        <v>3</v>
      </c>
      <c r="E422" s="16" t="s">
        <v>701</v>
      </c>
      <c r="F422" s="16" t="s">
        <v>5</v>
      </c>
      <c r="G422" s="15">
        <f>(A424*A425+B424*B425+C424*C425+D424*D425+E424*E425+F424*F425+G424*G425+H424*H425+I424*I425+J424*J425)/C422</f>
        <v>91.88</v>
      </c>
      <c r="H422" s="16"/>
      <c r="I422" s="16"/>
      <c r="J422" s="16"/>
      <c r="K422" s="16"/>
      <c r="L422" s="16"/>
      <c r="M422" s="16"/>
      <c r="N422" s="14"/>
      <c r="O422" s="14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</row>
    <row r="423" s="11" customFormat="1" ht="13.5" spans="1:64">
      <c r="A423" s="19" t="s">
        <v>702</v>
      </c>
      <c r="B423" s="19" t="s">
        <v>703</v>
      </c>
      <c r="C423" s="19" t="s">
        <v>704</v>
      </c>
      <c r="D423" s="19" t="s">
        <v>705</v>
      </c>
      <c r="E423" s="19" t="s">
        <v>706</v>
      </c>
      <c r="F423" s="19" t="s">
        <v>707</v>
      </c>
      <c r="G423" s="16"/>
      <c r="H423" s="16"/>
      <c r="I423" s="16"/>
      <c r="J423" s="16"/>
      <c r="K423" s="16"/>
      <c r="L423" s="16"/>
      <c r="M423" s="16"/>
      <c r="N423" s="14"/>
      <c r="O423" s="14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</row>
    <row r="424" s="11" customFormat="1" ht="13.5" spans="1:64">
      <c r="A424" s="27">
        <v>4</v>
      </c>
      <c r="B424" s="27">
        <v>5</v>
      </c>
      <c r="C424" s="19">
        <v>3</v>
      </c>
      <c r="D424" s="19">
        <v>4</v>
      </c>
      <c r="E424" s="19">
        <v>6</v>
      </c>
      <c r="F424" s="19">
        <v>3</v>
      </c>
      <c r="G424" s="16"/>
      <c r="H424" s="16"/>
      <c r="I424" s="16"/>
      <c r="J424" s="16"/>
      <c r="K424" s="14"/>
      <c r="L424" s="14"/>
      <c r="M424" s="14"/>
      <c r="N424" s="14"/>
      <c r="O424" s="14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</row>
    <row r="425" s="11" customFormat="1" ht="13.5" spans="1:64">
      <c r="A425" s="17">
        <v>99</v>
      </c>
      <c r="B425" s="17">
        <v>84</v>
      </c>
      <c r="C425" s="17">
        <v>89</v>
      </c>
      <c r="D425" s="17">
        <v>89</v>
      </c>
      <c r="E425" s="17">
        <v>99</v>
      </c>
      <c r="F425" s="17">
        <v>88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</row>
    <row r="426" s="11" customFormat="1" ht="13.5" spans="1:64">
      <c r="A426" s="13" t="s">
        <v>708</v>
      </c>
      <c r="B426" s="16" t="s">
        <v>2</v>
      </c>
      <c r="C426" s="16">
        <v>20</v>
      </c>
      <c r="D426" s="16" t="s">
        <v>3</v>
      </c>
      <c r="E426" s="16" t="s">
        <v>709</v>
      </c>
      <c r="F426" s="16" t="s">
        <v>5</v>
      </c>
      <c r="G426" s="15">
        <f>(A428*A429+B428*B429+C428*C429+D428*D429+E428*E429+F428*F429+G428*G429+H428*H429+I428*I429+J428*J429)/C426</f>
        <v>96.75</v>
      </c>
      <c r="H426" s="16"/>
      <c r="I426" s="16"/>
      <c r="J426" s="16"/>
      <c r="K426" s="16"/>
      <c r="L426" s="16"/>
      <c r="M426" s="16"/>
      <c r="N426" s="14"/>
      <c r="O426" s="14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</row>
    <row r="427" s="11" customFormat="1" ht="13.5" spans="1:64">
      <c r="A427" s="19" t="s">
        <v>710</v>
      </c>
      <c r="B427" s="19" t="s">
        <v>711</v>
      </c>
      <c r="C427" s="19" t="s">
        <v>712</v>
      </c>
      <c r="D427" s="19" t="s">
        <v>707</v>
      </c>
      <c r="E427" s="19"/>
      <c r="F427" s="19"/>
      <c r="G427" s="16"/>
      <c r="H427" s="16"/>
      <c r="I427" s="16"/>
      <c r="J427" s="16"/>
      <c r="K427" s="16"/>
      <c r="L427" s="16"/>
      <c r="M427" s="16"/>
      <c r="N427" s="14"/>
      <c r="O427" s="14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</row>
    <row r="428" s="11" customFormat="1" ht="13.5" spans="1:64">
      <c r="A428" s="14">
        <v>6</v>
      </c>
      <c r="B428" s="14">
        <v>5</v>
      </c>
      <c r="C428" s="14">
        <v>6</v>
      </c>
      <c r="D428" s="14">
        <v>3</v>
      </c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</row>
    <row r="429" s="11" customFormat="1" ht="13.5" spans="1:64">
      <c r="A429" s="17">
        <v>98</v>
      </c>
      <c r="B429" s="17">
        <v>99</v>
      </c>
      <c r="C429" s="17">
        <v>98</v>
      </c>
      <c r="D429" s="17">
        <v>88</v>
      </c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</row>
    <row r="430" s="11" customFormat="1" ht="13.5" spans="1:64">
      <c r="A430" s="13" t="s">
        <v>713</v>
      </c>
      <c r="B430" s="16" t="s">
        <v>2</v>
      </c>
      <c r="C430" s="16">
        <v>26</v>
      </c>
      <c r="D430" s="16" t="s">
        <v>3</v>
      </c>
      <c r="E430" s="16" t="s">
        <v>714</v>
      </c>
      <c r="F430" s="16" t="s">
        <v>5</v>
      </c>
      <c r="G430" s="15">
        <f>(A432*A433+B432*B433+C432*C433+D432*D433+E432*E433+F432*F433+G432*G433+H432*H433+I432*I433+J432*J433)/C430</f>
        <v>95.8076923076923</v>
      </c>
      <c r="H430" s="16"/>
      <c r="I430" s="16"/>
      <c r="J430" s="16"/>
      <c r="K430" s="16"/>
      <c r="L430" s="16"/>
      <c r="M430" s="16"/>
      <c r="N430" s="14"/>
      <c r="O430" s="14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</row>
    <row r="431" s="11" customFormat="1" ht="13.5" spans="1:64">
      <c r="A431" s="19" t="s">
        <v>715</v>
      </c>
      <c r="B431" s="19" t="s">
        <v>716</v>
      </c>
      <c r="C431" s="19" t="s">
        <v>717</v>
      </c>
      <c r="D431" s="19" t="s">
        <v>718</v>
      </c>
      <c r="E431" s="19" t="s">
        <v>719</v>
      </c>
      <c r="F431" s="19" t="s">
        <v>720</v>
      </c>
      <c r="G431" s="16"/>
      <c r="H431" s="16"/>
      <c r="I431" s="16"/>
      <c r="J431" s="16"/>
      <c r="K431" s="16"/>
      <c r="L431" s="16"/>
      <c r="M431" s="16"/>
      <c r="N431" s="14"/>
      <c r="O431" s="14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</row>
    <row r="432" s="11" customFormat="1" ht="13.5" spans="1:64">
      <c r="A432" s="27">
        <v>3</v>
      </c>
      <c r="B432" s="27">
        <v>4</v>
      </c>
      <c r="C432" s="19">
        <v>2</v>
      </c>
      <c r="D432" s="19">
        <v>6</v>
      </c>
      <c r="E432" s="19">
        <v>6</v>
      </c>
      <c r="F432" s="19">
        <v>5</v>
      </c>
      <c r="G432" s="16"/>
      <c r="H432" s="16"/>
      <c r="I432" s="16"/>
      <c r="J432" s="16"/>
      <c r="K432" s="14"/>
      <c r="L432" s="14"/>
      <c r="M432" s="14"/>
      <c r="N432" s="14"/>
      <c r="O432" s="14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</row>
    <row r="433" s="11" customFormat="1" ht="13.5" spans="1:64">
      <c r="A433" s="22">
        <v>99</v>
      </c>
      <c r="B433" s="17">
        <v>89</v>
      </c>
      <c r="C433" s="17">
        <v>95</v>
      </c>
      <c r="D433" s="17">
        <v>96</v>
      </c>
      <c r="E433" s="17">
        <v>97</v>
      </c>
      <c r="F433" s="17">
        <v>98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</row>
    <row r="434" s="11" customFormat="1" ht="13.5" spans="1:64">
      <c r="A434" s="13" t="s">
        <v>721</v>
      </c>
      <c r="B434" s="16" t="s">
        <v>2</v>
      </c>
      <c r="C434" s="16">
        <v>26</v>
      </c>
      <c r="D434" s="16" t="s">
        <v>3</v>
      </c>
      <c r="E434" s="16" t="s">
        <v>714</v>
      </c>
      <c r="F434" s="16" t="s">
        <v>5</v>
      </c>
      <c r="G434" s="15">
        <f>(A436*A437+B436*B437+C436*C437+D436*D437+E436*E437+F436*F437+G436*G437+H436*H437+I436*I437+J436*J437)/C434</f>
        <v>96.3846153846154</v>
      </c>
      <c r="H434" s="16"/>
      <c r="I434" s="16"/>
      <c r="J434" s="16"/>
      <c r="K434" s="16"/>
      <c r="L434" s="16"/>
      <c r="M434" s="16"/>
      <c r="N434" s="14"/>
      <c r="O434" s="14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</row>
    <row r="435" s="11" customFormat="1" ht="13.5" spans="1:64">
      <c r="A435" s="19" t="s">
        <v>722</v>
      </c>
      <c r="B435" s="19" t="s">
        <v>723</v>
      </c>
      <c r="C435" s="19" t="s">
        <v>724</v>
      </c>
      <c r="D435" s="19" t="s">
        <v>725</v>
      </c>
      <c r="E435" s="19" t="s">
        <v>726</v>
      </c>
      <c r="F435" s="19"/>
      <c r="G435" s="16"/>
      <c r="H435" s="16"/>
      <c r="I435" s="16"/>
      <c r="J435" s="16"/>
      <c r="K435" s="16"/>
      <c r="L435" s="16"/>
      <c r="M435" s="16"/>
      <c r="N435" s="14"/>
      <c r="O435" s="14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</row>
    <row r="436" s="11" customFormat="1" ht="13.5" spans="1:64">
      <c r="A436" s="27">
        <v>6</v>
      </c>
      <c r="B436" s="27">
        <v>2</v>
      </c>
      <c r="C436" s="27">
        <v>6</v>
      </c>
      <c r="D436" s="19">
        <v>6</v>
      </c>
      <c r="E436" s="19">
        <v>6</v>
      </c>
      <c r="F436" s="19"/>
      <c r="G436" s="16"/>
      <c r="H436" s="16"/>
      <c r="I436" s="16"/>
      <c r="J436" s="14"/>
      <c r="K436" s="14"/>
      <c r="L436" s="14"/>
      <c r="M436" s="14"/>
      <c r="N436" s="14"/>
      <c r="O436" s="14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</row>
    <row r="437" s="11" customFormat="1" ht="13.5" spans="1:64">
      <c r="A437" s="22">
        <v>89</v>
      </c>
      <c r="B437" s="17">
        <v>98</v>
      </c>
      <c r="C437" s="17">
        <v>98</v>
      </c>
      <c r="D437" s="17">
        <v>99</v>
      </c>
      <c r="E437" s="17">
        <v>99</v>
      </c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</row>
    <row r="438" s="11" customFormat="1" ht="13.5" spans="1:64">
      <c r="A438" s="13" t="s">
        <v>727</v>
      </c>
      <c r="B438" s="16" t="s">
        <v>2</v>
      </c>
      <c r="C438" s="16">
        <v>31</v>
      </c>
      <c r="D438" s="16" t="s">
        <v>3</v>
      </c>
      <c r="E438" s="16" t="s">
        <v>728</v>
      </c>
      <c r="F438" s="16" t="s">
        <v>5</v>
      </c>
      <c r="G438" s="15">
        <f>(A440*A441+B440*B441+C440*C441+D440*D441+E440*E441+F440*F441+G440*G441+H440*H441+I440*I441+J440*J441)/C438</f>
        <v>93.6774193548387</v>
      </c>
      <c r="H438" s="16"/>
      <c r="I438" s="16"/>
      <c r="J438" s="16"/>
      <c r="K438" s="16"/>
      <c r="L438" s="16"/>
      <c r="M438" s="16"/>
      <c r="N438" s="14"/>
      <c r="O438" s="14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</row>
    <row r="439" s="11" customFormat="1" ht="13.5" spans="1:64">
      <c r="A439" s="16" t="s">
        <v>729</v>
      </c>
      <c r="B439" s="16" t="s">
        <v>730</v>
      </c>
      <c r="C439" s="16" t="s">
        <v>731</v>
      </c>
      <c r="D439" s="16" t="s">
        <v>732</v>
      </c>
      <c r="E439" s="16" t="s">
        <v>733</v>
      </c>
      <c r="F439" s="16" t="s">
        <v>734</v>
      </c>
      <c r="G439" s="16"/>
      <c r="H439" s="16"/>
      <c r="I439" s="16"/>
      <c r="J439" s="16"/>
      <c r="K439" s="16"/>
      <c r="L439" s="16"/>
      <c r="M439" s="16"/>
      <c r="N439" s="14"/>
      <c r="O439" s="14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</row>
    <row r="440" s="11" customFormat="1" ht="13.5" spans="1:64">
      <c r="A440" s="16">
        <v>6</v>
      </c>
      <c r="B440" s="16">
        <v>6</v>
      </c>
      <c r="C440" s="16">
        <v>6</v>
      </c>
      <c r="D440" s="16">
        <v>6</v>
      </c>
      <c r="E440" s="16">
        <v>1</v>
      </c>
      <c r="F440" s="16">
        <v>6</v>
      </c>
      <c r="G440" s="16"/>
      <c r="H440" s="16"/>
      <c r="I440" s="16"/>
      <c r="J440" s="16"/>
      <c r="K440" s="16"/>
      <c r="L440" s="16"/>
      <c r="M440" s="16"/>
      <c r="N440" s="14"/>
      <c r="O440" s="14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</row>
    <row r="441" s="11" customFormat="1" ht="13.5" spans="1:64">
      <c r="A441" s="22">
        <v>97</v>
      </c>
      <c r="B441" s="17">
        <v>88</v>
      </c>
      <c r="C441" s="17">
        <v>97</v>
      </c>
      <c r="D441" s="17">
        <v>88</v>
      </c>
      <c r="E441" s="17">
        <v>96</v>
      </c>
      <c r="F441" s="17">
        <v>98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</row>
    <row r="442" s="11" customFormat="1" ht="13.5" spans="1:64">
      <c r="A442" s="13" t="s">
        <v>735</v>
      </c>
      <c r="B442" s="16" t="s">
        <v>2</v>
      </c>
      <c r="C442" s="16">
        <v>26</v>
      </c>
      <c r="D442" s="16" t="s">
        <v>3</v>
      </c>
      <c r="E442" s="16" t="s">
        <v>728</v>
      </c>
      <c r="F442" s="16" t="s">
        <v>5</v>
      </c>
      <c r="G442" s="15">
        <f>(A444*A445+B444*B445+C444*C445+D444*D445+E444*E445+F444*F445+G444*G445+H444*H445+I444*I445+J444*J445)/C442</f>
        <v>95.1153846153846</v>
      </c>
      <c r="H442" s="16"/>
      <c r="I442" s="16"/>
      <c r="J442" s="16"/>
      <c r="K442" s="16"/>
      <c r="L442" s="16"/>
      <c r="M442" s="16"/>
      <c r="N442" s="14"/>
      <c r="O442" s="14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</row>
    <row r="443" s="11" customFormat="1" ht="13.5" spans="1:64">
      <c r="A443" s="16" t="s">
        <v>736</v>
      </c>
      <c r="B443" s="16" t="s">
        <v>723</v>
      </c>
      <c r="C443" s="16" t="s">
        <v>737</v>
      </c>
      <c r="D443" s="16" t="s">
        <v>738</v>
      </c>
      <c r="E443" s="16" t="s">
        <v>733</v>
      </c>
      <c r="F443" s="16" t="s">
        <v>739</v>
      </c>
      <c r="G443" s="16"/>
      <c r="H443" s="16"/>
      <c r="I443" s="16"/>
      <c r="J443" s="16"/>
      <c r="K443" s="16"/>
      <c r="L443" s="16"/>
      <c r="M443" s="16"/>
      <c r="N443" s="14"/>
      <c r="O443" s="14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</row>
    <row r="444" s="11" customFormat="1" ht="13.5" spans="1:64">
      <c r="A444" s="16">
        <v>6</v>
      </c>
      <c r="B444" s="16">
        <v>2</v>
      </c>
      <c r="C444" s="16">
        <v>5</v>
      </c>
      <c r="D444" s="16">
        <v>4</v>
      </c>
      <c r="E444" s="16">
        <v>4</v>
      </c>
      <c r="F444" s="16">
        <v>5</v>
      </c>
      <c r="G444" s="16"/>
      <c r="H444" s="16"/>
      <c r="I444" s="16"/>
      <c r="J444" s="16"/>
      <c r="K444" s="16"/>
      <c r="L444" s="16"/>
      <c r="M444" s="16"/>
      <c r="N444" s="14"/>
      <c r="O444" s="14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</row>
    <row r="445" s="11" customFormat="1" ht="13.5" spans="1:64">
      <c r="A445" s="22">
        <v>98</v>
      </c>
      <c r="B445" s="17">
        <v>98</v>
      </c>
      <c r="C445" s="17">
        <v>94</v>
      </c>
      <c r="D445" s="17">
        <v>88</v>
      </c>
      <c r="E445" s="17">
        <v>98</v>
      </c>
      <c r="F445" s="17">
        <v>95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</row>
    <row r="446" s="11" customFormat="1" ht="13.5" spans="1:64">
      <c r="A446" s="13" t="s">
        <v>740</v>
      </c>
      <c r="B446" s="16" t="s">
        <v>2</v>
      </c>
      <c r="C446" s="16">
        <v>31</v>
      </c>
      <c r="D446" s="16" t="s">
        <v>3</v>
      </c>
      <c r="E446" s="16" t="s">
        <v>741</v>
      </c>
      <c r="F446" s="16" t="s">
        <v>5</v>
      </c>
      <c r="G446" s="15">
        <f>(A448*A449+B448*B449+C448*C449+D448*D449+E448*E449+F448*F449+G448*G449+H448*H449+I448*I449+J448*J449)/C446</f>
        <v>95.2903225806452</v>
      </c>
      <c r="H446" s="16"/>
      <c r="I446" s="84"/>
      <c r="J446" s="84"/>
      <c r="K446" s="16"/>
      <c r="L446" s="16"/>
      <c r="M446" s="16"/>
      <c r="N446" s="14"/>
      <c r="O446" s="14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</row>
    <row r="447" s="11" customFormat="1" ht="13.5" spans="1:64">
      <c r="A447" s="19" t="s">
        <v>742</v>
      </c>
      <c r="B447" s="19" t="s">
        <v>743</v>
      </c>
      <c r="C447" s="14" t="s">
        <v>744</v>
      </c>
      <c r="D447" s="14" t="s">
        <v>745</v>
      </c>
      <c r="E447" s="14" t="s">
        <v>746</v>
      </c>
      <c r="F447" s="14" t="s">
        <v>747</v>
      </c>
      <c r="G447" s="16"/>
      <c r="H447" s="16"/>
      <c r="I447" s="16"/>
      <c r="J447" s="16"/>
      <c r="K447" s="16"/>
      <c r="L447" s="16"/>
      <c r="M447" s="16"/>
      <c r="N447" s="14"/>
      <c r="O447" s="16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</row>
    <row r="448" s="11" customFormat="1" ht="13.5" spans="1:64">
      <c r="A448" s="82">
        <v>5</v>
      </c>
      <c r="B448" s="82">
        <v>3</v>
      </c>
      <c r="C448" s="14">
        <v>6</v>
      </c>
      <c r="D448" s="82">
        <v>6</v>
      </c>
      <c r="E448" s="82">
        <v>5</v>
      </c>
      <c r="F448" s="82">
        <v>6</v>
      </c>
      <c r="G448" s="82"/>
      <c r="H448" s="82"/>
      <c r="I448" s="82"/>
      <c r="J448" s="16"/>
      <c r="K448" s="16"/>
      <c r="L448" s="85"/>
      <c r="M448" s="82"/>
      <c r="N448" s="14"/>
      <c r="O448" s="82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</row>
    <row r="449" s="11" customFormat="1" ht="13.5" spans="1:64">
      <c r="A449" s="17">
        <v>98</v>
      </c>
      <c r="B449" s="17">
        <v>88</v>
      </c>
      <c r="C449" s="17">
        <v>99</v>
      </c>
      <c r="D449" s="17">
        <v>88</v>
      </c>
      <c r="E449" s="17">
        <v>98</v>
      </c>
      <c r="F449" s="17">
        <v>98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</row>
    <row r="450" s="11" customFormat="1" ht="13.5" spans="1:64">
      <c r="A450" s="13" t="s">
        <v>748</v>
      </c>
      <c r="B450" s="16" t="s">
        <v>2</v>
      </c>
      <c r="C450" s="16">
        <v>16</v>
      </c>
      <c r="D450" s="16" t="s">
        <v>3</v>
      </c>
      <c r="E450" s="16" t="s">
        <v>749</v>
      </c>
      <c r="F450" s="16" t="s">
        <v>5</v>
      </c>
      <c r="G450" s="15">
        <f>(A452*A453+B452*B453+C452*C453+D452*D453+E452*E453+F452*F453+G452*G453+H452*H453+I452*I453+J452*J453)/C450</f>
        <v>96.125</v>
      </c>
      <c r="H450" s="16"/>
      <c r="I450" s="16"/>
      <c r="J450" s="16"/>
      <c r="K450" s="16"/>
      <c r="L450" s="16"/>
      <c r="M450" s="16"/>
      <c r="N450" s="14"/>
      <c r="O450" s="14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</row>
    <row r="451" s="11" customFormat="1" spans="1:64">
      <c r="A451" s="16" t="s">
        <v>724</v>
      </c>
      <c r="B451" s="16" t="s">
        <v>725</v>
      </c>
      <c r="C451" s="16" t="s">
        <v>750</v>
      </c>
      <c r="D451" s="16"/>
      <c r="E451" s="16"/>
      <c r="F451" s="16"/>
      <c r="G451" s="16"/>
      <c r="H451" s="16"/>
      <c r="I451" s="16"/>
      <c r="J451" s="16"/>
      <c r="K451" s="87"/>
      <c r="L451" s="88"/>
      <c r="M451" s="14"/>
      <c r="N451" s="14"/>
      <c r="O451" s="14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</row>
    <row r="452" s="11" customFormat="1" spans="1:64">
      <c r="A452" s="16">
        <v>6</v>
      </c>
      <c r="B452" s="16">
        <v>6</v>
      </c>
      <c r="C452" s="16">
        <v>4</v>
      </c>
      <c r="D452" s="16"/>
      <c r="E452" s="16"/>
      <c r="F452" s="16"/>
      <c r="G452" s="16"/>
      <c r="H452" s="16"/>
      <c r="I452" s="16"/>
      <c r="J452" s="16"/>
      <c r="K452" s="87"/>
      <c r="L452" s="88"/>
      <c r="M452" s="14"/>
      <c r="N452" s="14"/>
      <c r="O452" s="14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</row>
    <row r="453" s="11" customFormat="1" spans="1:64">
      <c r="A453" s="17">
        <v>98</v>
      </c>
      <c r="B453" s="17">
        <v>99</v>
      </c>
      <c r="C453" s="17">
        <v>89</v>
      </c>
      <c r="D453" s="17"/>
      <c r="E453" s="17"/>
      <c r="F453" s="17"/>
      <c r="G453" s="17"/>
      <c r="H453" s="17"/>
      <c r="I453" s="17"/>
      <c r="J453" s="17"/>
      <c r="K453" s="89"/>
      <c r="L453" s="89"/>
      <c r="M453" s="17"/>
      <c r="N453" s="17"/>
      <c r="O453" s="17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</row>
    <row r="454" s="11" customFormat="1" ht="13.5" spans="1:64">
      <c r="A454" s="13" t="s">
        <v>751</v>
      </c>
      <c r="B454" s="16" t="s">
        <v>2</v>
      </c>
      <c r="C454" s="16">
        <v>17</v>
      </c>
      <c r="D454" s="16" t="s">
        <v>3</v>
      </c>
      <c r="E454" s="16" t="s">
        <v>749</v>
      </c>
      <c r="F454" s="16" t="s">
        <v>5</v>
      </c>
      <c r="G454" s="15">
        <f>(A456*A457+B456*B457+C456*C457+D456*D457+E456*E457+F456*F457+G456*G457+H456*H457+I456*I457+J456*J457)/C454</f>
        <v>95.1176470588235</v>
      </c>
      <c r="H454" s="16"/>
      <c r="I454" s="16"/>
      <c r="J454" s="16"/>
      <c r="K454" s="16"/>
      <c r="L454" s="14"/>
      <c r="M454" s="25"/>
      <c r="N454" s="14"/>
      <c r="O454" s="25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</row>
    <row r="455" s="11" customFormat="1" ht="13.5" spans="1:64">
      <c r="A455" s="16" t="s">
        <v>720</v>
      </c>
      <c r="B455" s="16" t="s">
        <v>726</v>
      </c>
      <c r="C455" s="16" t="s">
        <v>752</v>
      </c>
      <c r="D455" s="16"/>
      <c r="E455" s="16"/>
      <c r="F455" s="16"/>
      <c r="G455" s="16"/>
      <c r="H455" s="16"/>
      <c r="I455" s="16"/>
      <c r="J455" s="16"/>
      <c r="K455" s="16"/>
      <c r="L455" s="14"/>
      <c r="M455" s="14"/>
      <c r="N455" s="14"/>
      <c r="O455" s="14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</row>
    <row r="456" s="11" customFormat="1" ht="13.5" spans="1:64">
      <c r="A456" s="16">
        <v>6</v>
      </c>
      <c r="B456" s="16">
        <v>5</v>
      </c>
      <c r="C456" s="16">
        <v>6</v>
      </c>
      <c r="D456" s="16"/>
      <c r="E456" s="16"/>
      <c r="F456" s="16"/>
      <c r="G456" s="16"/>
      <c r="H456" s="16"/>
      <c r="I456" s="16"/>
      <c r="J456" s="16"/>
      <c r="K456" s="16"/>
      <c r="L456" s="14"/>
      <c r="M456" s="14"/>
      <c r="N456" s="14"/>
      <c r="O456" s="14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</row>
    <row r="457" s="11" customFormat="1" ht="13.5" spans="1:64">
      <c r="A457" s="17">
        <v>98</v>
      </c>
      <c r="B457" s="17">
        <v>99</v>
      </c>
      <c r="C457" s="17">
        <v>89</v>
      </c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</row>
    <row r="458" s="11" customFormat="1" ht="13.5" spans="1:64">
      <c r="A458" s="13" t="s">
        <v>753</v>
      </c>
      <c r="B458" s="16" t="s">
        <v>2</v>
      </c>
      <c r="C458" s="16">
        <v>28</v>
      </c>
      <c r="D458" s="16" t="s">
        <v>3</v>
      </c>
      <c r="E458" s="16" t="s">
        <v>754</v>
      </c>
      <c r="F458" s="16" t="s">
        <v>5</v>
      </c>
      <c r="G458" s="15">
        <f>(A460*A461+B460*B461+C460*C461+D460*D461+E460*E461+F460*F461+G460*G461+H460*H461+I460*I461+J460*J461)/C458</f>
        <v>97.8928571428571</v>
      </c>
      <c r="H458" s="16"/>
      <c r="I458" s="16"/>
      <c r="J458" s="16"/>
      <c r="K458" s="16"/>
      <c r="L458" s="14"/>
      <c r="M458" s="14"/>
      <c r="N458" s="14"/>
      <c r="O458" s="14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</row>
    <row r="459" s="11" customFormat="1" ht="13.5" spans="1:64">
      <c r="A459" s="16" t="s">
        <v>755</v>
      </c>
      <c r="B459" s="16" t="s">
        <v>756</v>
      </c>
      <c r="C459" s="16" t="s">
        <v>757</v>
      </c>
      <c r="D459" s="14" t="s">
        <v>746</v>
      </c>
      <c r="E459" s="16" t="s">
        <v>715</v>
      </c>
      <c r="F459" s="16" t="s">
        <v>758</v>
      </c>
      <c r="G459" s="16"/>
      <c r="H459" s="16"/>
      <c r="I459" s="16"/>
      <c r="J459" s="16"/>
      <c r="K459" s="16"/>
      <c r="L459" s="14"/>
      <c r="M459" s="25"/>
      <c r="N459" s="14"/>
      <c r="O459" s="14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</row>
    <row r="460" s="11" customFormat="1" ht="13.5" spans="1:64">
      <c r="A460" s="16">
        <v>6</v>
      </c>
      <c r="B460" s="16">
        <v>6</v>
      </c>
      <c r="C460" s="16">
        <v>6</v>
      </c>
      <c r="D460" s="19">
        <v>1</v>
      </c>
      <c r="E460" s="16">
        <v>6</v>
      </c>
      <c r="F460" s="16">
        <v>3</v>
      </c>
      <c r="G460" s="16"/>
      <c r="H460" s="16"/>
      <c r="I460" s="16"/>
      <c r="J460" s="16"/>
      <c r="K460" s="16"/>
      <c r="L460" s="14"/>
      <c r="M460" s="14"/>
      <c r="N460" s="14"/>
      <c r="O460" s="14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</row>
    <row r="461" s="11" customFormat="1" ht="13.5" spans="1:64">
      <c r="A461" s="17">
        <v>96</v>
      </c>
      <c r="B461" s="17">
        <v>98</v>
      </c>
      <c r="C461" s="17">
        <v>98</v>
      </c>
      <c r="D461" s="17">
        <v>98</v>
      </c>
      <c r="E461" s="17">
        <v>99</v>
      </c>
      <c r="F461" s="17">
        <v>99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</row>
    <row r="462" s="11" customFormat="1" ht="13.5" spans="1:64">
      <c r="A462" s="13" t="s">
        <v>759</v>
      </c>
      <c r="B462" s="16" t="s">
        <v>2</v>
      </c>
      <c r="C462" s="16">
        <v>24</v>
      </c>
      <c r="D462" s="16" t="s">
        <v>3</v>
      </c>
      <c r="E462" s="16" t="s">
        <v>760</v>
      </c>
      <c r="F462" s="16" t="s">
        <v>5</v>
      </c>
      <c r="G462" s="15">
        <f>(A464*A465+B464*B465+C464*C465+D464*D465+E464*E465+F464*F465+G464*G465+H464*H465+I464*I465+J464*J465)/C462</f>
        <v>95.3333333333333</v>
      </c>
      <c r="H462" s="16"/>
      <c r="I462" s="16"/>
      <c r="J462" s="16"/>
      <c r="K462" s="16"/>
      <c r="L462" s="16"/>
      <c r="M462" s="16"/>
      <c r="N462" s="14"/>
      <c r="O462" s="14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</row>
    <row r="463" s="11" customFormat="1" ht="13.5" spans="1:64">
      <c r="A463" s="19" t="s">
        <v>761</v>
      </c>
      <c r="B463" s="19" t="s">
        <v>762</v>
      </c>
      <c r="C463" s="19" t="s">
        <v>763</v>
      </c>
      <c r="D463" s="19" t="s">
        <v>764</v>
      </c>
      <c r="E463" s="19" t="s">
        <v>765</v>
      </c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</row>
    <row r="464" s="11" customFormat="1" ht="13.5" spans="1:64">
      <c r="A464" s="19">
        <v>4</v>
      </c>
      <c r="B464" s="19">
        <v>5</v>
      </c>
      <c r="C464" s="19">
        <v>4</v>
      </c>
      <c r="D464" s="19">
        <v>5</v>
      </c>
      <c r="E464" s="19">
        <v>6</v>
      </c>
      <c r="F464" s="16"/>
      <c r="G464" s="16"/>
      <c r="H464" s="16"/>
      <c r="I464" s="16"/>
      <c r="J464" s="16"/>
      <c r="K464" s="14"/>
      <c r="L464" s="14"/>
      <c r="M464" s="14"/>
      <c r="N464" s="21"/>
      <c r="O464" s="16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</row>
    <row r="465" s="11" customFormat="1" ht="13.5" spans="1:64">
      <c r="A465" s="22">
        <v>99</v>
      </c>
      <c r="B465" s="17">
        <v>96</v>
      </c>
      <c r="C465" s="17">
        <v>97</v>
      </c>
      <c r="D465" s="17">
        <v>98</v>
      </c>
      <c r="E465" s="17">
        <v>89</v>
      </c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</row>
    <row r="466" s="11" customFormat="1" ht="13.5" spans="1:64">
      <c r="A466" s="13" t="s">
        <v>766</v>
      </c>
      <c r="B466" s="16" t="s">
        <v>2</v>
      </c>
      <c r="C466" s="16">
        <v>29</v>
      </c>
      <c r="D466" s="16" t="s">
        <v>3</v>
      </c>
      <c r="E466" s="19" t="s">
        <v>689</v>
      </c>
      <c r="F466" s="16" t="s">
        <v>5</v>
      </c>
      <c r="G466" s="15">
        <f>(A468*A469+B468*B469+C468*C469+D468*D469+E468*E469+F468*F469+G468*G469+H468*H469+I468*I469+J468*J469)/C466</f>
        <v>95.3103448275862</v>
      </c>
      <c r="H466" s="16"/>
      <c r="I466" s="14"/>
      <c r="J466" s="16"/>
      <c r="K466" s="16"/>
      <c r="L466" s="16"/>
      <c r="M466" s="16"/>
      <c r="N466" s="14"/>
      <c r="O466" s="14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</row>
    <row r="467" s="11" customFormat="1" ht="13.5" spans="1:64">
      <c r="A467" s="19" t="s">
        <v>767</v>
      </c>
      <c r="B467" s="19" t="s">
        <v>768</v>
      </c>
      <c r="C467" s="16" t="s">
        <v>769</v>
      </c>
      <c r="D467" s="16" t="s">
        <v>770</v>
      </c>
      <c r="E467" s="16" t="s">
        <v>771</v>
      </c>
      <c r="F467" s="16" t="s">
        <v>772</v>
      </c>
      <c r="G467" s="16"/>
      <c r="H467" s="16"/>
      <c r="I467" s="16"/>
      <c r="J467" s="16"/>
      <c r="K467" s="16"/>
      <c r="L467" s="16"/>
      <c r="M467" s="14"/>
      <c r="N467" s="14"/>
      <c r="O467" s="14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</row>
    <row r="468" s="11" customFormat="1" ht="13.5" spans="1:64">
      <c r="A468" s="19">
        <v>5</v>
      </c>
      <c r="B468" s="19">
        <v>2</v>
      </c>
      <c r="C468" s="33">
        <v>5</v>
      </c>
      <c r="D468" s="16">
        <v>5</v>
      </c>
      <c r="E468" s="16">
        <v>6</v>
      </c>
      <c r="F468" s="16">
        <v>6</v>
      </c>
      <c r="G468" s="14"/>
      <c r="H468" s="14"/>
      <c r="I468" s="16"/>
      <c r="J468" s="16"/>
      <c r="K468" s="16"/>
      <c r="L468" s="16"/>
      <c r="M468" s="14"/>
      <c r="N468" s="14"/>
      <c r="O468" s="14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</row>
    <row r="469" s="11" customFormat="1" ht="13.5" spans="1:64">
      <c r="A469" s="17">
        <v>98</v>
      </c>
      <c r="B469" s="22">
        <v>89</v>
      </c>
      <c r="C469" s="17">
        <v>98</v>
      </c>
      <c r="D469" s="17">
        <v>98</v>
      </c>
      <c r="E469" s="17">
        <v>88</v>
      </c>
      <c r="F469" s="17">
        <v>98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</row>
    <row r="470" s="11" customFormat="1" ht="13.5" spans="1:64">
      <c r="A470" s="13" t="s">
        <v>773</v>
      </c>
      <c r="B470" s="16" t="s">
        <v>2</v>
      </c>
      <c r="C470" s="16">
        <v>19</v>
      </c>
      <c r="D470" s="16" t="s">
        <v>3</v>
      </c>
      <c r="E470" s="16" t="s">
        <v>774</v>
      </c>
      <c r="F470" s="16" t="s">
        <v>5</v>
      </c>
      <c r="G470" s="15">
        <f>(A472*A473+B472*B473+C472*C473+D472*D473+E472*E473+F472*F473+G472*G473+H472*H473+I472*I473+J472*J473)/C470</f>
        <v>93.1052631578947</v>
      </c>
      <c r="H470" s="16"/>
      <c r="I470" s="16"/>
      <c r="J470" s="16"/>
      <c r="K470" s="16"/>
      <c r="L470" s="16"/>
      <c r="M470" s="16"/>
      <c r="N470" s="14"/>
      <c r="O470" s="14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</row>
    <row r="471" s="11" customFormat="1" ht="13.5" spans="1:64">
      <c r="A471" s="19" t="s">
        <v>775</v>
      </c>
      <c r="B471" s="19" t="s">
        <v>334</v>
      </c>
      <c r="C471" s="16" t="s">
        <v>776</v>
      </c>
      <c r="D471" s="16" t="s">
        <v>777</v>
      </c>
      <c r="E471" s="16"/>
      <c r="F471" s="14"/>
      <c r="G471" s="14"/>
      <c r="H471" s="16"/>
      <c r="I471" s="16"/>
      <c r="J471" s="16"/>
      <c r="K471" s="16"/>
      <c r="L471" s="16"/>
      <c r="M471" s="14"/>
      <c r="N471" s="14"/>
      <c r="O471" s="14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</row>
    <row r="472" s="11" customFormat="1" ht="13.5" spans="1:64">
      <c r="A472" s="19">
        <v>6</v>
      </c>
      <c r="B472" s="19">
        <v>6</v>
      </c>
      <c r="C472" s="16">
        <v>6</v>
      </c>
      <c r="D472" s="16">
        <v>1</v>
      </c>
      <c r="E472" s="16"/>
      <c r="F472" s="16"/>
      <c r="G472" s="16"/>
      <c r="H472" s="16"/>
      <c r="I472" s="16"/>
      <c r="J472" s="14"/>
      <c r="K472" s="14"/>
      <c r="L472" s="14"/>
      <c r="M472" s="14"/>
      <c r="N472" s="14"/>
      <c r="O472" s="14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</row>
    <row r="473" s="11" customFormat="1" ht="13.5" spans="1:64">
      <c r="A473" s="17">
        <v>98</v>
      </c>
      <c r="B473" s="17">
        <v>88</v>
      </c>
      <c r="C473" s="17">
        <v>94</v>
      </c>
      <c r="D473" s="22">
        <v>89</v>
      </c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</row>
    <row r="474" s="11" customFormat="1" ht="13.5" spans="1:64">
      <c r="A474" s="13" t="s">
        <v>778</v>
      </c>
      <c r="B474" s="16" t="s">
        <v>2</v>
      </c>
      <c r="C474" s="33">
        <v>24</v>
      </c>
      <c r="D474" s="16" t="s">
        <v>3</v>
      </c>
      <c r="E474" s="16" t="s">
        <v>754</v>
      </c>
      <c r="F474" s="16" t="s">
        <v>5</v>
      </c>
      <c r="G474" s="15">
        <f>(A476*A477+B476*B477+C476*C477+D476*D477+E476*E477+F476*F477+G476*G477+H476*H477+I476*I477+J476*J477)/C474</f>
        <v>91.1666666666667</v>
      </c>
      <c r="H474" s="16"/>
      <c r="I474" s="16"/>
      <c r="J474" s="16"/>
      <c r="K474" s="16"/>
      <c r="L474" s="16"/>
      <c r="M474" s="21"/>
      <c r="N474" s="14"/>
      <c r="O474" s="14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</row>
    <row r="475" s="11" customFormat="1" ht="13.5" spans="1:64">
      <c r="A475" s="14" t="s">
        <v>779</v>
      </c>
      <c r="B475" s="19" t="s">
        <v>780</v>
      </c>
      <c r="C475" s="19" t="s">
        <v>781</v>
      </c>
      <c r="D475" s="19" t="s">
        <v>782</v>
      </c>
      <c r="E475" s="19" t="s">
        <v>783</v>
      </c>
      <c r="F475" s="19" t="s">
        <v>784</v>
      </c>
      <c r="G475" s="16"/>
      <c r="H475" s="16"/>
      <c r="I475" s="16"/>
      <c r="J475" s="16"/>
      <c r="K475" s="16"/>
      <c r="L475" s="16"/>
      <c r="M475" s="16"/>
      <c r="N475" s="14"/>
      <c r="O475" s="14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</row>
    <row r="476" s="11" customFormat="1" ht="13.5" spans="1:64">
      <c r="A476" s="14">
        <v>1</v>
      </c>
      <c r="B476" s="19">
        <v>5</v>
      </c>
      <c r="C476" s="19">
        <v>6</v>
      </c>
      <c r="D476" s="19">
        <v>5</v>
      </c>
      <c r="E476" s="27">
        <v>5</v>
      </c>
      <c r="F476" s="19">
        <v>2</v>
      </c>
      <c r="G476" s="16"/>
      <c r="H476" s="16"/>
      <c r="I476" s="16"/>
      <c r="J476" s="16"/>
      <c r="K476" s="16"/>
      <c r="L476" s="16"/>
      <c r="M476" s="16"/>
      <c r="N476" s="14"/>
      <c r="O476" s="14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</row>
    <row r="477" s="11" customFormat="1" ht="13.5" spans="1:64">
      <c r="A477" s="17">
        <v>98</v>
      </c>
      <c r="B477" s="17">
        <v>89</v>
      </c>
      <c r="C477" s="17">
        <v>99</v>
      </c>
      <c r="D477" s="17">
        <v>89</v>
      </c>
      <c r="E477" s="22">
        <v>82</v>
      </c>
      <c r="F477" s="17">
        <v>98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</row>
    <row r="478" s="11" customFormat="1" ht="13.5" spans="1:64">
      <c r="A478" s="13" t="s">
        <v>785</v>
      </c>
      <c r="B478" s="16" t="s">
        <v>2</v>
      </c>
      <c r="C478" s="16">
        <v>27</v>
      </c>
      <c r="D478" s="16" t="s">
        <v>3</v>
      </c>
      <c r="E478" s="16" t="s">
        <v>786</v>
      </c>
      <c r="F478" s="16" t="s">
        <v>5</v>
      </c>
      <c r="G478" s="15">
        <f>(A480*A481+B480*B481+C480*C481+D480*D481+E480*E481+F480*F481+G480*G481+H480*H481+I480*I481+J480*J481)/C478</f>
        <v>95.8888888888889</v>
      </c>
      <c r="H478" s="16"/>
      <c r="I478" s="16"/>
      <c r="J478" s="16"/>
      <c r="K478" s="16"/>
      <c r="L478" s="16"/>
      <c r="M478" s="16"/>
      <c r="N478" s="14"/>
      <c r="O478" s="14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</row>
    <row r="479" s="11" customFormat="1" ht="13.5" spans="1:64">
      <c r="A479" s="19" t="s">
        <v>787</v>
      </c>
      <c r="B479" s="16" t="s">
        <v>788</v>
      </c>
      <c r="C479" s="16" t="s">
        <v>789</v>
      </c>
      <c r="D479" s="16" t="s">
        <v>790</v>
      </c>
      <c r="E479" s="16" t="s">
        <v>791</v>
      </c>
      <c r="F479" s="16"/>
      <c r="G479" s="16"/>
      <c r="H479" s="16"/>
      <c r="I479" s="16"/>
      <c r="J479" s="16"/>
      <c r="K479" s="16"/>
      <c r="L479" s="16"/>
      <c r="M479" s="16"/>
      <c r="N479" s="14"/>
      <c r="O479" s="14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</row>
    <row r="480" s="11" customFormat="1" ht="13.5" spans="1:64">
      <c r="A480" s="19">
        <v>6</v>
      </c>
      <c r="B480" s="16">
        <v>6</v>
      </c>
      <c r="C480" s="16">
        <v>3</v>
      </c>
      <c r="D480" s="16">
        <v>6</v>
      </c>
      <c r="E480" s="21">
        <v>6</v>
      </c>
      <c r="F480" s="16"/>
      <c r="G480" s="16"/>
      <c r="H480" s="16"/>
      <c r="I480" s="16"/>
      <c r="J480" s="16"/>
      <c r="K480" s="16"/>
      <c r="L480" s="16"/>
      <c r="M480" s="16"/>
      <c r="N480" s="14"/>
      <c r="O480" s="14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</row>
    <row r="481" s="11" customFormat="1" ht="13.5" spans="1:64">
      <c r="A481" s="17">
        <v>88</v>
      </c>
      <c r="B481" s="17">
        <v>98</v>
      </c>
      <c r="C481" s="17">
        <v>99</v>
      </c>
      <c r="D481" s="17">
        <v>97</v>
      </c>
      <c r="E481" s="22">
        <v>99</v>
      </c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</row>
    <row r="482" s="11" customFormat="1" ht="13.5" spans="1:64">
      <c r="A482" s="13" t="s">
        <v>792</v>
      </c>
      <c r="B482" s="16" t="s">
        <v>27</v>
      </c>
      <c r="C482" s="16">
        <v>24</v>
      </c>
      <c r="D482" s="16" t="s">
        <v>3</v>
      </c>
      <c r="E482" s="16" t="s">
        <v>793</v>
      </c>
      <c r="F482" s="16" t="s">
        <v>5</v>
      </c>
      <c r="G482" s="15">
        <f>(A484*A485+B484*B485+C484*C485+D484*D485+E484*E485+F484*F485+G484*G485+H484*H485+I484*I485+J484*J485)/C482</f>
        <v>96.125</v>
      </c>
      <c r="H482" s="16"/>
      <c r="I482" s="16"/>
      <c r="J482" s="16"/>
      <c r="K482" s="16"/>
      <c r="L482" s="16"/>
      <c r="M482" s="16"/>
      <c r="N482" s="14"/>
      <c r="O482" s="14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</row>
    <row r="483" s="11" customFormat="1" ht="13.5" spans="1:64">
      <c r="A483" s="19" t="s">
        <v>794</v>
      </c>
      <c r="B483" s="16" t="s">
        <v>795</v>
      </c>
      <c r="C483" s="16" t="s">
        <v>796</v>
      </c>
      <c r="D483" s="16" t="s">
        <v>797</v>
      </c>
      <c r="E483" s="16" t="s">
        <v>798</v>
      </c>
      <c r="F483" s="16"/>
      <c r="G483" s="16"/>
      <c r="H483" s="16"/>
      <c r="I483" s="16"/>
      <c r="J483" s="16"/>
      <c r="K483" s="16"/>
      <c r="L483" s="16"/>
      <c r="M483" s="16"/>
      <c r="N483" s="14"/>
      <c r="O483" s="14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</row>
    <row r="484" s="11" customFormat="1" ht="13.5" spans="1:64">
      <c r="A484" s="19">
        <v>4</v>
      </c>
      <c r="B484" s="16">
        <v>5</v>
      </c>
      <c r="C484" s="16">
        <v>5</v>
      </c>
      <c r="D484" s="16">
        <v>5</v>
      </c>
      <c r="E484" s="16">
        <v>5</v>
      </c>
      <c r="F484" s="16"/>
      <c r="G484" s="16"/>
      <c r="H484" s="16"/>
      <c r="I484" s="16"/>
      <c r="J484" s="16"/>
      <c r="K484" s="16"/>
      <c r="L484" s="16"/>
      <c r="M484" s="16"/>
      <c r="N484" s="14"/>
      <c r="O484" s="14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</row>
    <row r="485" s="11" customFormat="1" ht="13.5" spans="1:64">
      <c r="A485" s="22">
        <v>98</v>
      </c>
      <c r="B485" s="17">
        <v>98</v>
      </c>
      <c r="C485" s="17">
        <v>98</v>
      </c>
      <c r="D485" s="17">
        <v>92</v>
      </c>
      <c r="E485" s="17">
        <v>95</v>
      </c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</row>
    <row r="486" s="11" customFormat="1" ht="13.5" spans="1:64">
      <c r="A486" s="13" t="s">
        <v>799</v>
      </c>
      <c r="B486" s="16" t="s">
        <v>27</v>
      </c>
      <c r="C486" s="19">
        <v>26</v>
      </c>
      <c r="D486" s="16" t="s">
        <v>3</v>
      </c>
      <c r="E486" s="19" t="s">
        <v>709</v>
      </c>
      <c r="F486" s="16" t="s">
        <v>5</v>
      </c>
      <c r="G486" s="15">
        <f>(A488*A489+B488*B489+C488*C489+D488*D489+E488*E489+F488*F489+G488*G489+H488*H489+I488*I489+J488*J489)/C486</f>
        <v>96.9615384615385</v>
      </c>
      <c r="H486" s="16"/>
      <c r="I486" s="16"/>
      <c r="J486" s="16"/>
      <c r="K486" s="16"/>
      <c r="L486" s="16"/>
      <c r="M486" s="16"/>
      <c r="N486" s="14"/>
      <c r="O486" s="14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</row>
    <row r="487" s="11" customFormat="1" ht="13.5" spans="1:64">
      <c r="A487" s="19" t="s">
        <v>800</v>
      </c>
      <c r="B487" s="19" t="s">
        <v>801</v>
      </c>
      <c r="C487" s="19" t="s">
        <v>802</v>
      </c>
      <c r="D487" s="19" t="s">
        <v>803</v>
      </c>
      <c r="E487" s="14" t="s">
        <v>804</v>
      </c>
      <c r="F487" s="19" t="s">
        <v>805</v>
      </c>
      <c r="G487" s="16"/>
      <c r="H487" s="16"/>
      <c r="I487" s="16"/>
      <c r="J487" s="16"/>
      <c r="K487" s="16"/>
      <c r="L487" s="16"/>
      <c r="M487" s="16"/>
      <c r="N487" s="14"/>
      <c r="O487" s="14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</row>
    <row r="488" s="11" customFormat="1" ht="13.5" spans="1:64">
      <c r="A488" s="19">
        <v>6</v>
      </c>
      <c r="B488" s="19">
        <v>3</v>
      </c>
      <c r="C488" s="19">
        <v>6</v>
      </c>
      <c r="D488" s="19">
        <v>6</v>
      </c>
      <c r="E488" s="14">
        <v>4</v>
      </c>
      <c r="F488" s="27">
        <v>1</v>
      </c>
      <c r="G488" s="16"/>
      <c r="H488" s="16"/>
      <c r="I488" s="16"/>
      <c r="J488" s="16"/>
      <c r="K488" s="16"/>
      <c r="L488" s="16"/>
      <c r="M488" s="16"/>
      <c r="N488" s="14"/>
      <c r="O488" s="14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</row>
    <row r="489" s="11" customFormat="1" ht="13.5" spans="1:64">
      <c r="A489" s="17">
        <v>95</v>
      </c>
      <c r="B489" s="17">
        <v>99</v>
      </c>
      <c r="C489" s="17">
        <v>96</v>
      </c>
      <c r="D489" s="17">
        <v>98</v>
      </c>
      <c r="E489" s="22">
        <v>98</v>
      </c>
      <c r="F489" s="17">
        <v>98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</row>
    <row r="490" s="11" customFormat="1" ht="13.5" spans="1:64">
      <c r="A490" s="13" t="s">
        <v>806</v>
      </c>
      <c r="B490" s="16" t="s">
        <v>27</v>
      </c>
      <c r="C490" s="16">
        <v>23</v>
      </c>
      <c r="D490" s="16" t="s">
        <v>3</v>
      </c>
      <c r="E490" s="16" t="s">
        <v>701</v>
      </c>
      <c r="F490" s="16" t="s">
        <v>5</v>
      </c>
      <c r="G490" s="15">
        <f>(A492*A493+B492*B493+C492*C493+D492*D493+E492*E493+F492*F493+G492*G493+H492*H493+I492*I493+J492*J493)/C490</f>
        <v>91.3478260869565</v>
      </c>
      <c r="H490" s="16"/>
      <c r="I490" s="16"/>
      <c r="J490" s="16"/>
      <c r="K490" s="16"/>
      <c r="L490" s="16"/>
      <c r="M490" s="16"/>
      <c r="N490" s="14"/>
      <c r="O490" s="16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</row>
    <row r="491" s="11" customFormat="1" ht="13.5" spans="1:64">
      <c r="A491" s="14" t="s">
        <v>807</v>
      </c>
      <c r="B491" s="14" t="s">
        <v>808</v>
      </c>
      <c r="C491" s="14" t="s">
        <v>809</v>
      </c>
      <c r="D491" s="19" t="s">
        <v>810</v>
      </c>
      <c r="E491" s="16"/>
      <c r="F491" s="16"/>
      <c r="G491" s="16"/>
      <c r="H491" s="16"/>
      <c r="I491" s="16"/>
      <c r="J491" s="16"/>
      <c r="K491" s="16"/>
      <c r="L491" s="16"/>
      <c r="M491" s="16"/>
      <c r="N491" s="14"/>
      <c r="O491" s="16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</row>
    <row r="492" s="11" customFormat="1" ht="13.5" spans="1:64">
      <c r="A492" s="14">
        <v>6</v>
      </c>
      <c r="B492" s="19">
        <v>5</v>
      </c>
      <c r="C492" s="19">
        <v>6</v>
      </c>
      <c r="D492" s="19">
        <v>6</v>
      </c>
      <c r="E492" s="16"/>
      <c r="F492" s="21"/>
      <c r="G492" s="16"/>
      <c r="H492" s="16"/>
      <c r="I492" s="16"/>
      <c r="J492" s="16"/>
      <c r="K492" s="16"/>
      <c r="L492" s="16"/>
      <c r="M492" s="16"/>
      <c r="N492" s="14"/>
      <c r="O492" s="16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</row>
    <row r="493" s="11" customFormat="1" ht="13.5" spans="1:64">
      <c r="A493" s="17">
        <v>99</v>
      </c>
      <c r="B493" s="17">
        <v>89</v>
      </c>
      <c r="C493" s="17">
        <v>88</v>
      </c>
      <c r="D493" s="17">
        <v>89</v>
      </c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</row>
    <row r="494" s="11" customFormat="1" ht="13.5" spans="1:64">
      <c r="A494" s="13" t="s">
        <v>811</v>
      </c>
      <c r="B494" s="16" t="s">
        <v>27</v>
      </c>
      <c r="C494" s="16">
        <v>42</v>
      </c>
      <c r="D494" s="16" t="s">
        <v>3</v>
      </c>
      <c r="E494" s="16" t="s">
        <v>714</v>
      </c>
      <c r="F494" s="16" t="s">
        <v>5</v>
      </c>
      <c r="G494" s="15">
        <f>(A496*A497+B496*B497+C496*C497+D496*D497+E496*E497+F496*F497+G496*G497+H496*H497+I496*I497+J496*J497)/C494</f>
        <v>93.3809523809524</v>
      </c>
      <c r="H494" s="16"/>
      <c r="I494" s="16"/>
      <c r="J494" s="16"/>
      <c r="K494" s="16"/>
      <c r="L494" s="16"/>
      <c r="M494" s="21"/>
      <c r="N494" s="14"/>
      <c r="O494" s="16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</row>
    <row r="495" s="11" customFormat="1" ht="13.5" spans="1:64">
      <c r="A495" s="14" t="s">
        <v>812</v>
      </c>
      <c r="B495" s="14" t="s">
        <v>813</v>
      </c>
      <c r="C495" s="14" t="s">
        <v>814</v>
      </c>
      <c r="D495" s="16" t="s">
        <v>815</v>
      </c>
      <c r="E495" s="16" t="s">
        <v>816</v>
      </c>
      <c r="F495" s="16" t="s">
        <v>817</v>
      </c>
      <c r="G495" s="16" t="s">
        <v>818</v>
      </c>
      <c r="H495" s="16" t="s">
        <v>819</v>
      </c>
      <c r="I495" s="16" t="s">
        <v>820</v>
      </c>
      <c r="J495" s="16"/>
      <c r="K495" s="16"/>
      <c r="L495" s="16"/>
      <c r="M495" s="16"/>
      <c r="N495" s="14"/>
      <c r="O495" s="16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</row>
    <row r="496" s="11" customFormat="1" ht="13.5" spans="1:64">
      <c r="A496" s="14">
        <v>6</v>
      </c>
      <c r="B496" s="19">
        <v>5</v>
      </c>
      <c r="C496" s="19">
        <v>6</v>
      </c>
      <c r="D496" s="16">
        <v>5</v>
      </c>
      <c r="E496" s="16">
        <v>6</v>
      </c>
      <c r="F496" s="16">
        <v>6</v>
      </c>
      <c r="G496" s="16">
        <v>2</v>
      </c>
      <c r="H496" s="16">
        <v>5</v>
      </c>
      <c r="I496" s="16">
        <v>1</v>
      </c>
      <c r="J496" s="16"/>
      <c r="K496" s="16"/>
      <c r="L496" s="16"/>
      <c r="M496" s="16"/>
      <c r="N496" s="14"/>
      <c r="O496" s="16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</row>
    <row r="497" s="11" customFormat="1" ht="13.5" spans="1:64">
      <c r="A497" s="17">
        <v>98</v>
      </c>
      <c r="B497" s="17">
        <v>89</v>
      </c>
      <c r="C497" s="17">
        <v>89</v>
      </c>
      <c r="D497" s="17">
        <v>95</v>
      </c>
      <c r="E497" s="17">
        <v>95</v>
      </c>
      <c r="F497" s="17">
        <v>88</v>
      </c>
      <c r="G497" s="17">
        <v>99</v>
      </c>
      <c r="H497" s="17">
        <v>99</v>
      </c>
      <c r="I497" s="17">
        <v>89</v>
      </c>
      <c r="J497" s="17"/>
      <c r="K497" s="17"/>
      <c r="L497" s="17"/>
      <c r="M497" s="17"/>
      <c r="N497" s="17"/>
      <c r="O497" s="17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</row>
    <row r="498" s="11" customFormat="1" ht="13.5" spans="1:64">
      <c r="A498" s="13" t="s">
        <v>821</v>
      </c>
      <c r="B498" s="16" t="s">
        <v>27</v>
      </c>
      <c r="C498" s="16">
        <v>42</v>
      </c>
      <c r="D498" s="16" t="s">
        <v>3</v>
      </c>
      <c r="E498" s="16"/>
      <c r="F498" s="16" t="s">
        <v>5</v>
      </c>
      <c r="G498" s="15">
        <f>(A500*A501+B500*B501+C500*C501+D500*D501+E500*E501+F500*F501+G500*G501+H500*H501+I500*I501)/C498</f>
        <v>93.3809523809524</v>
      </c>
      <c r="H498" s="16"/>
      <c r="I498" s="16"/>
      <c r="J498" s="16"/>
      <c r="K498" s="16"/>
      <c r="L498" s="16"/>
      <c r="M498" s="21"/>
      <c r="N498" s="14"/>
      <c r="O498" s="16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</row>
    <row r="499" s="11" customFormat="1" ht="13.5" spans="1:64">
      <c r="A499" s="14" t="s">
        <v>812</v>
      </c>
      <c r="B499" s="14" t="s">
        <v>813</v>
      </c>
      <c r="C499" s="14" t="s">
        <v>814</v>
      </c>
      <c r="D499" s="16" t="s">
        <v>815</v>
      </c>
      <c r="E499" s="16" t="s">
        <v>816</v>
      </c>
      <c r="F499" s="16" t="s">
        <v>817</v>
      </c>
      <c r="G499" s="16" t="s">
        <v>818</v>
      </c>
      <c r="H499" s="16" t="s">
        <v>819</v>
      </c>
      <c r="I499" s="16" t="s">
        <v>820</v>
      </c>
      <c r="J499" s="16"/>
      <c r="K499" s="16"/>
      <c r="L499" s="16"/>
      <c r="M499" s="16"/>
      <c r="N499" s="14"/>
      <c r="O499" s="16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</row>
    <row r="500" s="11" customFormat="1" ht="13.5" spans="1:64">
      <c r="A500" s="14">
        <v>6</v>
      </c>
      <c r="B500" s="19">
        <v>5</v>
      </c>
      <c r="C500" s="19">
        <v>6</v>
      </c>
      <c r="D500" s="16">
        <v>5</v>
      </c>
      <c r="E500" s="16">
        <v>6</v>
      </c>
      <c r="F500" s="16">
        <v>6</v>
      </c>
      <c r="G500" s="16">
        <v>2</v>
      </c>
      <c r="H500" s="16">
        <v>5</v>
      </c>
      <c r="I500" s="16">
        <v>1</v>
      </c>
      <c r="J500" s="16"/>
      <c r="K500" s="16"/>
      <c r="L500" s="16"/>
      <c r="M500" s="16"/>
      <c r="N500" s="14"/>
      <c r="O500" s="16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</row>
    <row r="501" s="11" customFormat="1" ht="13.5" spans="1:64">
      <c r="A501" s="17">
        <v>98</v>
      </c>
      <c r="B501" s="17">
        <v>89</v>
      </c>
      <c r="C501" s="17">
        <v>89</v>
      </c>
      <c r="D501" s="17">
        <v>95</v>
      </c>
      <c r="E501" s="17">
        <v>95</v>
      </c>
      <c r="F501" s="17">
        <v>88</v>
      </c>
      <c r="G501" s="17">
        <v>99</v>
      </c>
      <c r="H501" s="17">
        <v>99</v>
      </c>
      <c r="I501" s="17">
        <v>89</v>
      </c>
      <c r="J501" s="17"/>
      <c r="K501" s="17"/>
      <c r="L501" s="17"/>
      <c r="M501" s="17"/>
      <c r="N501" s="17"/>
      <c r="O501" s="17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</row>
    <row r="502" s="11" customFormat="1" ht="13.5" spans="1:64">
      <c r="A502" s="13" t="s">
        <v>822</v>
      </c>
      <c r="B502" s="16" t="s">
        <v>27</v>
      </c>
      <c r="C502" s="16">
        <v>35</v>
      </c>
      <c r="D502" s="16" t="s">
        <v>3</v>
      </c>
      <c r="E502" s="16" t="s">
        <v>714</v>
      </c>
      <c r="F502" s="16" t="s">
        <v>5</v>
      </c>
      <c r="G502" s="15">
        <f>(A504*A505+B504*B505+C504*C505+D504*D505+E504*E505+F504*F505+G504*G505+H504*H505+I504*I505+J504*J505)/C502</f>
        <v>94.3142857142857</v>
      </c>
      <c r="H502" s="16"/>
      <c r="I502" s="16"/>
      <c r="J502" s="16"/>
      <c r="K502" s="16"/>
      <c r="L502" s="16"/>
      <c r="M502" s="16"/>
      <c r="N502" s="14"/>
      <c r="O502" s="14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</row>
    <row r="503" s="11" customFormat="1" ht="13.5" spans="1:64">
      <c r="A503" s="14" t="s">
        <v>823</v>
      </c>
      <c r="B503" s="14" t="s">
        <v>824</v>
      </c>
      <c r="C503" s="16" t="s">
        <v>825</v>
      </c>
      <c r="D503" s="14" t="s">
        <v>779</v>
      </c>
      <c r="E503" s="16" t="s">
        <v>826</v>
      </c>
      <c r="F503" s="16" t="s">
        <v>827</v>
      </c>
      <c r="G503" s="14" t="s">
        <v>784</v>
      </c>
      <c r="H503" s="16"/>
      <c r="I503" s="16"/>
      <c r="J503" s="16"/>
      <c r="K503" s="16"/>
      <c r="L503" s="16"/>
      <c r="M503" s="16"/>
      <c r="N503" s="16"/>
      <c r="O503" s="16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</row>
    <row r="504" s="11" customFormat="1" ht="13.5" spans="1:64">
      <c r="A504" s="14">
        <v>5</v>
      </c>
      <c r="B504" s="14">
        <v>6</v>
      </c>
      <c r="C504" s="16">
        <v>6</v>
      </c>
      <c r="D504" s="14">
        <v>5</v>
      </c>
      <c r="E504" s="14">
        <v>6</v>
      </c>
      <c r="F504" s="16">
        <v>6</v>
      </c>
      <c r="G504" s="14">
        <v>1</v>
      </c>
      <c r="H504" s="14"/>
      <c r="I504" s="16"/>
      <c r="J504" s="16"/>
      <c r="K504" s="16"/>
      <c r="L504" s="16"/>
      <c r="M504" s="16"/>
      <c r="N504" s="14"/>
      <c r="O504" s="14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</row>
    <row r="505" s="11" customFormat="1" ht="13.5" spans="1:64">
      <c r="A505" s="22">
        <v>89</v>
      </c>
      <c r="B505" s="17">
        <v>85</v>
      </c>
      <c r="C505" s="17">
        <v>96</v>
      </c>
      <c r="D505" s="17">
        <v>98</v>
      </c>
      <c r="E505" s="17">
        <v>98</v>
      </c>
      <c r="F505" s="17">
        <v>99</v>
      </c>
      <c r="G505" s="17">
        <v>98</v>
      </c>
      <c r="H505" s="17"/>
      <c r="I505" s="17"/>
      <c r="J505" s="17"/>
      <c r="K505" s="17"/>
      <c r="L505" s="17"/>
      <c r="M505" s="17"/>
      <c r="N505" s="17"/>
      <c r="O505" s="17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</row>
    <row r="506" s="11" customFormat="1" ht="13.5" spans="1:64">
      <c r="A506" s="13" t="s">
        <v>828</v>
      </c>
      <c r="B506" s="16" t="s">
        <v>27</v>
      </c>
      <c r="C506" s="16">
        <v>28</v>
      </c>
      <c r="D506" s="16" t="s">
        <v>3</v>
      </c>
      <c r="E506" s="16" t="s">
        <v>829</v>
      </c>
      <c r="F506" s="16" t="s">
        <v>5</v>
      </c>
      <c r="G506" s="15">
        <f>(A508*A509+B508*B509+C508*C509+D508*D509+E508*E509+F508*F509+G508*G509+H508*H509+I508*I509)/C506</f>
        <v>90.75</v>
      </c>
      <c r="H506" s="86"/>
      <c r="I506" s="16"/>
      <c r="J506" s="16"/>
      <c r="K506" s="16"/>
      <c r="L506" s="16"/>
      <c r="M506" s="16"/>
      <c r="N506" s="14"/>
      <c r="O506" s="14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</row>
    <row r="507" s="11" customFormat="1" ht="13.5" spans="1:64">
      <c r="A507" s="14" t="s">
        <v>830</v>
      </c>
      <c r="B507" s="14" t="s">
        <v>831</v>
      </c>
      <c r="C507" s="14" t="s">
        <v>832</v>
      </c>
      <c r="D507" s="16" t="s">
        <v>833</v>
      </c>
      <c r="E507" s="33" t="s">
        <v>834</v>
      </c>
      <c r="F507" s="16"/>
      <c r="G507" s="16"/>
      <c r="H507" s="16"/>
      <c r="I507" s="16"/>
      <c r="J507" s="16"/>
      <c r="K507" s="16"/>
      <c r="L507" s="16"/>
      <c r="M507" s="16"/>
      <c r="N507" s="16"/>
      <c r="O507" s="14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</row>
    <row r="508" s="11" customFormat="1" ht="13.5" spans="1:64">
      <c r="A508" s="14">
        <v>5</v>
      </c>
      <c r="B508" s="19">
        <v>6</v>
      </c>
      <c r="C508" s="19">
        <v>6</v>
      </c>
      <c r="D508" s="16">
        <v>5</v>
      </c>
      <c r="E508" s="42">
        <v>6</v>
      </c>
      <c r="F508" s="14"/>
      <c r="G508" s="16"/>
      <c r="H508" s="14"/>
      <c r="I508" s="14"/>
      <c r="J508" s="14"/>
      <c r="K508" s="14"/>
      <c r="L508" s="16"/>
      <c r="M508" s="16"/>
      <c r="N508" s="16"/>
      <c r="O508" s="14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</row>
    <row r="509" s="11" customFormat="1" ht="13.5" spans="1:64">
      <c r="A509" s="22">
        <v>89</v>
      </c>
      <c r="B509" s="17">
        <v>86</v>
      </c>
      <c r="C509" s="17">
        <v>98</v>
      </c>
      <c r="D509" s="17">
        <v>88</v>
      </c>
      <c r="E509" s="17">
        <v>92</v>
      </c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</row>
    <row r="510" s="11" customFormat="1" ht="13.5" spans="1:64">
      <c r="A510" s="13" t="s">
        <v>835</v>
      </c>
      <c r="B510" s="16" t="s">
        <v>27</v>
      </c>
      <c r="C510" s="19">
        <v>22</v>
      </c>
      <c r="D510" s="16" t="s">
        <v>3</v>
      </c>
      <c r="E510" s="19" t="s">
        <v>741</v>
      </c>
      <c r="F510" s="16" t="s">
        <v>5</v>
      </c>
      <c r="G510" s="15">
        <f>(A512*A513+B512*B513+C512*C513+D512*D513+E512*E513+F512*F513+G512*G513+H512*H513+I512*I513+J512*J513)/C510</f>
        <v>91.3636363636364</v>
      </c>
      <c r="H510" s="16"/>
      <c r="I510" s="16"/>
      <c r="J510" s="16"/>
      <c r="K510" s="16"/>
      <c r="L510" s="16"/>
      <c r="M510" s="21"/>
      <c r="N510" s="14"/>
      <c r="O510" s="16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</row>
    <row r="511" s="11" customFormat="1" ht="13.5" spans="1:64">
      <c r="A511" s="14" t="s">
        <v>836</v>
      </c>
      <c r="B511" s="14" t="s">
        <v>820</v>
      </c>
      <c r="C511" s="14" t="s">
        <v>837</v>
      </c>
      <c r="D511" s="14" t="s">
        <v>838</v>
      </c>
      <c r="E511" s="14" t="s">
        <v>801</v>
      </c>
      <c r="F511" s="16"/>
      <c r="G511" s="16"/>
      <c r="H511" s="16"/>
      <c r="I511" s="16"/>
      <c r="J511" s="16"/>
      <c r="K511" s="16"/>
      <c r="L511" s="16"/>
      <c r="M511" s="16"/>
      <c r="N511" s="14"/>
      <c r="O511" s="16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</row>
    <row r="512" s="11" customFormat="1" ht="13.5" spans="1:64">
      <c r="A512" s="14">
        <v>5</v>
      </c>
      <c r="B512" s="19">
        <v>5</v>
      </c>
      <c r="C512" s="19">
        <v>6</v>
      </c>
      <c r="D512" s="19">
        <v>3</v>
      </c>
      <c r="E512" s="19">
        <v>3</v>
      </c>
      <c r="F512" s="16"/>
      <c r="G512" s="16"/>
      <c r="H512" s="16"/>
      <c r="I512" s="16"/>
      <c r="J512" s="16"/>
      <c r="K512" s="16"/>
      <c r="L512" s="16"/>
      <c r="M512" s="16"/>
      <c r="N512" s="14"/>
      <c r="O512" s="16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</row>
    <row r="513" s="11" customFormat="1" ht="13.5" spans="1:64">
      <c r="A513" s="17">
        <v>88</v>
      </c>
      <c r="B513" s="17">
        <v>89</v>
      </c>
      <c r="C513" s="17">
        <v>89</v>
      </c>
      <c r="D513" s="17">
        <v>98</v>
      </c>
      <c r="E513" s="17">
        <v>99</v>
      </c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</row>
    <row r="514" s="11" customFormat="1" ht="13.5" spans="1:64">
      <c r="A514" s="13" t="s">
        <v>839</v>
      </c>
      <c r="B514" s="16" t="s">
        <v>27</v>
      </c>
      <c r="C514" s="16">
        <v>22</v>
      </c>
      <c r="D514" s="16" t="s">
        <v>3</v>
      </c>
      <c r="E514" s="16" t="s">
        <v>840</v>
      </c>
      <c r="F514" s="16" t="s">
        <v>5</v>
      </c>
      <c r="G514" s="15">
        <f>(A516*A517+B516*B517+C516*C517+D516*D517+E516*E517+F516*F517+G516*G517+H516*H517+I516*I517+J516*J517)/C514</f>
        <v>93.2727272727273</v>
      </c>
      <c r="H514" s="16"/>
      <c r="I514" s="16"/>
      <c r="J514" s="16"/>
      <c r="K514" s="16"/>
      <c r="L514" s="16"/>
      <c r="M514" s="21"/>
      <c r="N514" s="16"/>
      <c r="O514" s="16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</row>
    <row r="515" s="11" customFormat="1" ht="13.5" spans="1:64">
      <c r="A515" s="14" t="s">
        <v>841</v>
      </c>
      <c r="B515" s="14" t="s">
        <v>842</v>
      </c>
      <c r="C515" s="14" t="s">
        <v>843</v>
      </c>
      <c r="D515" s="14" t="s">
        <v>818</v>
      </c>
      <c r="E515" s="19"/>
      <c r="F515" s="19"/>
      <c r="G515" s="16"/>
      <c r="H515" s="16"/>
      <c r="I515" s="16"/>
      <c r="J515" s="16"/>
      <c r="K515" s="16"/>
      <c r="L515" s="16"/>
      <c r="M515" s="16"/>
      <c r="N515" s="14"/>
      <c r="O515" s="14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</row>
    <row r="516" s="11" customFormat="1" ht="13.5" spans="1:64">
      <c r="A516" s="14">
        <v>6</v>
      </c>
      <c r="B516" s="19">
        <v>6</v>
      </c>
      <c r="C516" s="19">
        <v>6</v>
      </c>
      <c r="D516" s="19">
        <v>4</v>
      </c>
      <c r="E516" s="19"/>
      <c r="F516" s="19"/>
      <c r="G516" s="16"/>
      <c r="H516" s="16"/>
      <c r="I516" s="16"/>
      <c r="J516" s="16"/>
      <c r="K516" s="16"/>
      <c r="L516" s="16"/>
      <c r="M516" s="16"/>
      <c r="N516" s="14"/>
      <c r="O516" s="14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</row>
    <row r="517" s="11" customFormat="1" ht="13.5" spans="1:64">
      <c r="A517" s="17">
        <v>99</v>
      </c>
      <c r="B517" s="17">
        <v>89</v>
      </c>
      <c r="C517" s="17">
        <v>88</v>
      </c>
      <c r="D517" s="17">
        <v>99</v>
      </c>
      <c r="E517" s="22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</row>
    <row r="518" s="1" customFormat="1" ht="12.75" spans="1:64">
      <c r="A518" s="13" t="s">
        <v>844</v>
      </c>
      <c r="B518" s="14" t="s">
        <v>2</v>
      </c>
      <c r="C518" s="14">
        <v>23</v>
      </c>
      <c r="D518" s="14" t="s">
        <v>3</v>
      </c>
      <c r="E518" s="14" t="s">
        <v>754</v>
      </c>
      <c r="F518" s="14" t="s">
        <v>5</v>
      </c>
      <c r="G518" s="15">
        <f>(A520*A521+B520*B521+C520*C521+D520*D521)/C518</f>
        <v>96.5652173913043</v>
      </c>
      <c r="H518" s="14"/>
      <c r="I518" s="14"/>
      <c r="J518" s="14"/>
      <c r="K518" s="14"/>
      <c r="L518" s="25"/>
      <c r="M518" s="14"/>
      <c r="N518" s="14"/>
      <c r="O518" s="14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</row>
    <row r="519" s="3" customFormat="1" ht="12.75" spans="1:64">
      <c r="A519" s="14" t="s">
        <v>845</v>
      </c>
      <c r="B519" s="14" t="s">
        <v>846</v>
      </c>
      <c r="C519" s="14" t="s">
        <v>847</v>
      </c>
      <c r="D519" s="14" t="s">
        <v>848</v>
      </c>
      <c r="E519" s="14"/>
      <c r="F519" s="14"/>
      <c r="G519" s="14"/>
      <c r="H519" s="14"/>
      <c r="I519" s="14"/>
      <c r="J519" s="14"/>
      <c r="K519" s="14"/>
      <c r="L519" s="14"/>
      <c r="M519" s="25"/>
      <c r="N519" s="14"/>
      <c r="O519" s="14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="1" customFormat="1" ht="12.75" spans="1:64">
      <c r="A520" s="14">
        <v>5</v>
      </c>
      <c r="B520" s="14">
        <v>6</v>
      </c>
      <c r="C520" s="14">
        <v>6</v>
      </c>
      <c r="D520" s="14">
        <v>6</v>
      </c>
      <c r="E520" s="14"/>
      <c r="F520" s="14"/>
      <c r="G520" s="14"/>
      <c r="H520" s="14"/>
      <c r="I520" s="14"/>
      <c r="J520" s="14"/>
      <c r="K520" s="14"/>
      <c r="L520" s="14"/>
      <c r="M520" s="25"/>
      <c r="N520" s="14"/>
      <c r="O520" s="14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</row>
    <row r="521" s="3" customFormat="1" ht="12" spans="1:64">
      <c r="A521" s="17">
        <v>89</v>
      </c>
      <c r="B521" s="17">
        <v>98</v>
      </c>
      <c r="C521" s="17">
        <v>99</v>
      </c>
      <c r="D521" s="17">
        <v>99</v>
      </c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</row>
    <row r="522" s="1" customFormat="1" ht="12.75" spans="1:64">
      <c r="A522" s="13" t="s">
        <v>849</v>
      </c>
      <c r="B522" s="14" t="s">
        <v>2</v>
      </c>
      <c r="C522" s="14">
        <v>16</v>
      </c>
      <c r="D522" s="14" t="s">
        <v>3</v>
      </c>
      <c r="E522" s="14" t="s">
        <v>850</v>
      </c>
      <c r="F522" s="14" t="s">
        <v>5</v>
      </c>
      <c r="G522" s="15">
        <f>(A524*A525+B524*B525+C524*C525+D524*D525)/C522</f>
        <v>98.3125</v>
      </c>
      <c r="H522" s="14"/>
      <c r="I522" s="14"/>
      <c r="J522" s="14"/>
      <c r="K522" s="14"/>
      <c r="L522" s="25"/>
      <c r="M522" s="14"/>
      <c r="N522" s="14"/>
      <c r="O522" s="14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</row>
    <row r="523" s="3" customFormat="1" ht="12.75" spans="1:64">
      <c r="A523" s="14" t="s">
        <v>851</v>
      </c>
      <c r="B523" s="14" t="s">
        <v>852</v>
      </c>
      <c r="C523" s="14" t="s">
        <v>692</v>
      </c>
      <c r="D523" s="14"/>
      <c r="E523" s="14"/>
      <c r="F523" s="14"/>
      <c r="G523" s="14"/>
      <c r="H523" s="14"/>
      <c r="I523" s="14"/>
      <c r="J523" s="14"/>
      <c r="K523" s="14"/>
      <c r="L523" s="14"/>
      <c r="M523" s="25"/>
      <c r="N523" s="14"/>
      <c r="O523" s="14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</row>
    <row r="524" s="1" customFormat="1" ht="12.75" spans="1:64">
      <c r="A524" s="14">
        <v>5</v>
      </c>
      <c r="B524" s="14">
        <v>5</v>
      </c>
      <c r="C524" s="14">
        <v>6</v>
      </c>
      <c r="D524" s="14"/>
      <c r="E524" s="14"/>
      <c r="F524" s="14"/>
      <c r="G524" s="14"/>
      <c r="H524" s="14"/>
      <c r="I524" s="14"/>
      <c r="J524" s="14"/>
      <c r="K524" s="14"/>
      <c r="L524" s="14"/>
      <c r="M524" s="25"/>
      <c r="N524" s="14"/>
      <c r="O524" s="14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</row>
    <row r="525" s="3" customFormat="1" ht="12" spans="1:64">
      <c r="A525" s="17">
        <v>99</v>
      </c>
      <c r="B525" s="17">
        <v>98</v>
      </c>
      <c r="C525" s="17">
        <v>98</v>
      </c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="1" customFormat="1" ht="12.75" spans="1:64">
      <c r="A526" s="13" t="s">
        <v>853</v>
      </c>
      <c r="B526" s="14" t="s">
        <v>2</v>
      </c>
      <c r="C526" s="14">
        <v>24</v>
      </c>
      <c r="D526" s="14" t="s">
        <v>3</v>
      </c>
      <c r="E526" s="14" t="s">
        <v>774</v>
      </c>
      <c r="F526" s="14" t="s">
        <v>5</v>
      </c>
      <c r="G526" s="15">
        <f>(A528*A529+B528*B529+C528*C529+D528*D529+E528*E529+F528*F529+G528*G529)/C526</f>
        <v>93.7916666666667</v>
      </c>
      <c r="H526" s="14"/>
      <c r="I526" s="14"/>
      <c r="J526" s="14"/>
      <c r="K526" s="14"/>
      <c r="L526" s="25"/>
      <c r="M526" s="14"/>
      <c r="N526" s="14"/>
      <c r="O526" s="14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="3" customFormat="1" ht="12.75" spans="1:64">
      <c r="A527" s="14" t="s">
        <v>854</v>
      </c>
      <c r="B527" s="14" t="s">
        <v>855</v>
      </c>
      <c r="C527" s="14" t="s">
        <v>856</v>
      </c>
      <c r="D527" s="14" t="s">
        <v>857</v>
      </c>
      <c r="E527" s="14" t="s">
        <v>858</v>
      </c>
      <c r="F527" s="14" t="s">
        <v>859</v>
      </c>
      <c r="G527" s="14"/>
      <c r="H527" s="14"/>
      <c r="I527" s="14"/>
      <c r="J527" s="14"/>
      <c r="K527" s="14"/>
      <c r="L527" s="14"/>
      <c r="M527" s="25"/>
      <c r="N527" s="14"/>
      <c r="O527" s="14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="1" customFormat="1" ht="12.75" spans="1:64">
      <c r="A528" s="14">
        <v>5</v>
      </c>
      <c r="B528" s="14">
        <v>2</v>
      </c>
      <c r="C528" s="14">
        <v>2</v>
      </c>
      <c r="D528" s="14">
        <v>5</v>
      </c>
      <c r="E528" s="14">
        <v>5</v>
      </c>
      <c r="F528" s="14">
        <v>5</v>
      </c>
      <c r="G528" s="14"/>
      <c r="H528" s="14"/>
      <c r="I528" s="14"/>
      <c r="J528" s="14"/>
      <c r="K528" s="14"/>
      <c r="L528" s="14"/>
      <c r="M528" s="25"/>
      <c r="N528" s="14"/>
      <c r="O528" s="14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</row>
    <row r="529" s="3" customFormat="1" ht="12" spans="1:64">
      <c r="A529" s="17">
        <v>88</v>
      </c>
      <c r="B529" s="17">
        <v>95</v>
      </c>
      <c r="C529" s="17">
        <v>88</v>
      </c>
      <c r="D529" s="17">
        <v>99</v>
      </c>
      <c r="E529" s="17">
        <v>96</v>
      </c>
      <c r="F529" s="17">
        <v>94</v>
      </c>
      <c r="G529" s="17"/>
      <c r="H529" s="17"/>
      <c r="I529" s="17"/>
      <c r="J529" s="17"/>
      <c r="K529" s="17"/>
      <c r="L529" s="17"/>
      <c r="M529" s="17"/>
      <c r="N529" s="17"/>
      <c r="O529" s="17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</row>
    <row r="530" s="1" customFormat="1" ht="12.75" spans="1:64">
      <c r="A530" s="13" t="s">
        <v>860</v>
      </c>
      <c r="B530" s="14" t="s">
        <v>2</v>
      </c>
      <c r="C530" s="14">
        <v>23</v>
      </c>
      <c r="D530" s="14" t="s">
        <v>3</v>
      </c>
      <c r="E530" s="14" t="s">
        <v>701</v>
      </c>
      <c r="F530" s="14" t="s">
        <v>5</v>
      </c>
      <c r="G530" s="15">
        <f>(A532*A533+B532*B533+C532*C533+D532*D533+E532*E533)/C530</f>
        <v>96.9130434782609</v>
      </c>
      <c r="H530" s="14"/>
      <c r="I530" s="14"/>
      <c r="J530" s="14"/>
      <c r="K530" s="14"/>
      <c r="L530" s="25"/>
      <c r="M530" s="14"/>
      <c r="N530" s="14"/>
      <c r="O530" s="14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</row>
    <row r="531" s="3" customFormat="1" ht="12.75" spans="1:64">
      <c r="A531" s="14" t="s">
        <v>861</v>
      </c>
      <c r="B531" s="14" t="s">
        <v>862</v>
      </c>
      <c r="C531" s="14" t="s">
        <v>863</v>
      </c>
      <c r="D531" s="14" t="s">
        <v>864</v>
      </c>
      <c r="E531" s="14" t="s">
        <v>865</v>
      </c>
      <c r="F531" s="14"/>
      <c r="G531" s="14"/>
      <c r="H531" s="14"/>
      <c r="I531" s="14"/>
      <c r="J531" s="14"/>
      <c r="K531" s="14"/>
      <c r="L531" s="14"/>
      <c r="M531" s="25"/>
      <c r="N531" s="14"/>
      <c r="O531" s="14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</row>
    <row r="532" s="1" customFormat="1" ht="12.75" spans="1:64">
      <c r="A532" s="14">
        <v>5</v>
      </c>
      <c r="B532" s="14">
        <v>1</v>
      </c>
      <c r="C532" s="14">
        <v>6</v>
      </c>
      <c r="D532" s="14">
        <v>5</v>
      </c>
      <c r="E532" s="14">
        <v>6</v>
      </c>
      <c r="F532" s="14"/>
      <c r="G532" s="14"/>
      <c r="H532" s="14"/>
      <c r="I532" s="14"/>
      <c r="J532" s="14"/>
      <c r="K532" s="14"/>
      <c r="L532" s="14"/>
      <c r="M532" s="25"/>
      <c r="N532" s="14"/>
      <c r="O532" s="14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</row>
    <row r="533" s="3" customFormat="1" ht="12" spans="1:64">
      <c r="A533" s="17">
        <v>98</v>
      </c>
      <c r="B533" s="17">
        <v>97</v>
      </c>
      <c r="C533" s="17">
        <v>98</v>
      </c>
      <c r="D533" s="17">
        <v>98</v>
      </c>
      <c r="E533" s="17">
        <v>94</v>
      </c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</row>
    <row r="534" s="1" customFormat="1" ht="12.75" spans="1:64">
      <c r="A534" s="13" t="s">
        <v>866</v>
      </c>
      <c r="B534" s="14" t="s">
        <v>2</v>
      </c>
      <c r="C534" s="14">
        <v>29</v>
      </c>
      <c r="D534" s="14" t="s">
        <v>3</v>
      </c>
      <c r="E534" s="14" t="s">
        <v>701</v>
      </c>
      <c r="F534" s="14" t="s">
        <v>5</v>
      </c>
      <c r="G534" s="15">
        <f>(A536*A537+B536*B537+C536*C537+D536*D537+E536*E537)/C534</f>
        <v>94.7931034482759</v>
      </c>
      <c r="H534" s="14"/>
      <c r="I534" s="14"/>
      <c r="J534" s="14"/>
      <c r="K534" s="14"/>
      <c r="L534" s="25"/>
      <c r="M534" s="14"/>
      <c r="N534" s="14"/>
      <c r="O534" s="14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</row>
    <row r="535" s="3" customFormat="1" ht="12.75" spans="1:64">
      <c r="A535" s="14" t="s">
        <v>867</v>
      </c>
      <c r="B535" s="14" t="s">
        <v>868</v>
      </c>
      <c r="C535" s="14" t="s">
        <v>869</v>
      </c>
      <c r="D535" s="14" t="s">
        <v>870</v>
      </c>
      <c r="E535" s="14" t="s">
        <v>871</v>
      </c>
      <c r="F535" s="14"/>
      <c r="G535" s="14"/>
      <c r="H535" s="14"/>
      <c r="I535" s="14"/>
      <c r="J535" s="14"/>
      <c r="K535" s="14"/>
      <c r="L535" s="14"/>
      <c r="M535" s="25"/>
      <c r="N535" s="14"/>
      <c r="O535" s="14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</row>
    <row r="536" s="1" customFormat="1" ht="12.75" spans="1:64">
      <c r="A536" s="14">
        <v>5</v>
      </c>
      <c r="B536" s="14">
        <v>6</v>
      </c>
      <c r="C536" s="14">
        <v>6</v>
      </c>
      <c r="D536" s="14">
        <v>6</v>
      </c>
      <c r="E536" s="14">
        <v>6</v>
      </c>
      <c r="F536" s="14"/>
      <c r="G536" s="14"/>
      <c r="H536" s="14"/>
      <c r="I536" s="14"/>
      <c r="J536" s="14"/>
      <c r="K536" s="14"/>
      <c r="L536" s="14"/>
      <c r="M536" s="25"/>
      <c r="N536" s="14"/>
      <c r="O536" s="14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</row>
    <row r="537" s="3" customFormat="1" ht="12" spans="1:64">
      <c r="A537" s="17">
        <v>89</v>
      </c>
      <c r="B537" s="17">
        <v>99</v>
      </c>
      <c r="C537" s="17">
        <v>98</v>
      </c>
      <c r="D537" s="17">
        <v>95</v>
      </c>
      <c r="E537" s="17">
        <v>92</v>
      </c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</row>
    <row r="538" s="1" customFormat="1" ht="12.75" spans="1:64">
      <c r="A538" s="13" t="s">
        <v>872</v>
      </c>
      <c r="B538" s="14" t="s">
        <v>2</v>
      </c>
      <c r="C538" s="14">
        <v>27</v>
      </c>
      <c r="D538" s="14" t="s">
        <v>3</v>
      </c>
      <c r="E538" s="14" t="s">
        <v>749</v>
      </c>
      <c r="F538" s="14" t="s">
        <v>5</v>
      </c>
      <c r="G538" s="15">
        <f>(A540*A541+B540*B541+C540*C541+D540*D541+E540*E541)/C538</f>
        <v>98.3703703703704</v>
      </c>
      <c r="H538" s="14"/>
      <c r="I538" s="14"/>
      <c r="J538" s="14"/>
      <c r="K538" s="14"/>
      <c r="L538" s="25"/>
      <c r="M538" s="14"/>
      <c r="N538" s="14"/>
      <c r="O538" s="14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</row>
    <row r="539" s="3" customFormat="1" ht="12.75" spans="1:64">
      <c r="A539" s="14" t="s">
        <v>873</v>
      </c>
      <c r="B539" s="14" t="s">
        <v>874</v>
      </c>
      <c r="C539" s="14" t="s">
        <v>875</v>
      </c>
      <c r="D539" s="14" t="s">
        <v>876</v>
      </c>
      <c r="E539" s="14" t="s">
        <v>877</v>
      </c>
      <c r="F539" s="14"/>
      <c r="G539" s="14"/>
      <c r="H539" s="14"/>
      <c r="I539" s="14"/>
      <c r="J539" s="14"/>
      <c r="K539" s="14"/>
      <c r="L539" s="14"/>
      <c r="M539" s="25"/>
      <c r="N539" s="14"/>
      <c r="O539" s="14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</row>
    <row r="540" s="1" customFormat="1" ht="12.75" spans="1:64">
      <c r="A540" s="14">
        <v>5</v>
      </c>
      <c r="B540" s="14">
        <v>6</v>
      </c>
      <c r="C540" s="14">
        <v>6</v>
      </c>
      <c r="D540" s="14">
        <v>5</v>
      </c>
      <c r="E540" s="14">
        <v>5</v>
      </c>
      <c r="F540" s="14"/>
      <c r="G540" s="14"/>
      <c r="H540" s="14"/>
      <c r="I540" s="14"/>
      <c r="J540" s="14"/>
      <c r="K540" s="14"/>
      <c r="L540" s="14"/>
      <c r="M540" s="25"/>
      <c r="N540" s="14"/>
      <c r="O540" s="14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</row>
    <row r="541" s="3" customFormat="1" ht="12" spans="1:64">
      <c r="A541" s="17">
        <v>99</v>
      </c>
      <c r="B541" s="17">
        <v>98</v>
      </c>
      <c r="C541" s="17">
        <v>98</v>
      </c>
      <c r="D541" s="17">
        <v>99</v>
      </c>
      <c r="E541" s="17">
        <v>98</v>
      </c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</row>
    <row r="542" s="11" customFormat="1" ht="13.5" spans="1:64">
      <c r="A542" s="13" t="s">
        <v>878</v>
      </c>
      <c r="B542" s="14" t="s">
        <v>2</v>
      </c>
      <c r="C542" s="14">
        <v>11</v>
      </c>
      <c r="D542" s="14" t="s">
        <v>3</v>
      </c>
      <c r="E542" s="14" t="s">
        <v>749</v>
      </c>
      <c r="F542" s="14" t="s">
        <v>5</v>
      </c>
      <c r="G542" s="15">
        <f>(A544*A545+B544*B545+C544*C545)/C542</f>
        <v>97</v>
      </c>
      <c r="H542" s="14"/>
      <c r="I542" s="14"/>
      <c r="J542" s="14"/>
      <c r="K542" s="14"/>
      <c r="L542" s="25"/>
      <c r="M542" s="14"/>
      <c r="N542" s="14"/>
      <c r="O542" s="14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  <c r="BI542" s="83"/>
      <c r="BJ542" s="83"/>
      <c r="BK542" s="83"/>
      <c r="BL542" s="83"/>
    </row>
    <row r="543" s="11" customFormat="1" ht="13.5" spans="1:64">
      <c r="A543" s="14" t="s">
        <v>879</v>
      </c>
      <c r="B543" s="14" t="s">
        <v>856</v>
      </c>
      <c r="C543" s="14" t="s">
        <v>880</v>
      </c>
      <c r="D543" s="14"/>
      <c r="E543" s="14"/>
      <c r="F543" s="14"/>
      <c r="G543" s="14"/>
      <c r="H543" s="14"/>
      <c r="I543" s="14"/>
      <c r="J543" s="14"/>
      <c r="K543" s="14"/>
      <c r="L543" s="14"/>
      <c r="M543" s="25"/>
      <c r="N543" s="14"/>
      <c r="O543" s="14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  <c r="BI543" s="83"/>
      <c r="BJ543" s="83"/>
      <c r="BK543" s="83"/>
      <c r="BL543" s="83"/>
    </row>
    <row r="544" s="11" customFormat="1" ht="13.5" spans="1:64">
      <c r="A544" s="14">
        <v>4</v>
      </c>
      <c r="B544" s="14">
        <v>4</v>
      </c>
      <c r="C544" s="14">
        <v>3</v>
      </c>
      <c r="D544" s="14"/>
      <c r="E544" s="14"/>
      <c r="F544" s="14"/>
      <c r="G544" s="14"/>
      <c r="H544" s="14"/>
      <c r="I544" s="14"/>
      <c r="J544" s="14"/>
      <c r="K544" s="14"/>
      <c r="L544" s="14"/>
      <c r="M544" s="25"/>
      <c r="N544" s="14"/>
      <c r="O544" s="14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  <c r="BI544" s="83"/>
      <c r="BJ544" s="83"/>
      <c r="BK544" s="83"/>
      <c r="BL544" s="83"/>
    </row>
    <row r="545" s="11" customFormat="1" ht="13.5" spans="1:64">
      <c r="A545" s="17">
        <v>96</v>
      </c>
      <c r="B545" s="17">
        <v>98</v>
      </c>
      <c r="C545" s="17">
        <v>97</v>
      </c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  <c r="BI545" s="83"/>
      <c r="BJ545" s="83"/>
      <c r="BK545" s="83"/>
      <c r="BL545" s="83"/>
    </row>
    <row r="546" s="1" customFormat="1" ht="12.75" spans="1:64">
      <c r="A546" s="13" t="s">
        <v>881</v>
      </c>
      <c r="B546" s="14" t="s">
        <v>2</v>
      </c>
      <c r="C546" s="14">
        <v>10</v>
      </c>
      <c r="D546" s="14" t="s">
        <v>3</v>
      </c>
      <c r="E546" s="14" t="s">
        <v>749</v>
      </c>
      <c r="F546" s="14" t="s">
        <v>5</v>
      </c>
      <c r="G546" s="15">
        <f>(A548*A549+B548*B549)/C546</f>
        <v>96.8</v>
      </c>
      <c r="H546" s="14"/>
      <c r="I546" s="14"/>
      <c r="J546" s="14"/>
      <c r="K546" s="14"/>
      <c r="L546" s="25"/>
      <c r="M546" s="14"/>
      <c r="N546" s="14"/>
      <c r="O546" s="14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</row>
    <row r="547" s="3" customFormat="1" ht="12.75" spans="1:64">
      <c r="A547" s="14" t="s">
        <v>882</v>
      </c>
      <c r="B547" s="14" t="s">
        <v>883</v>
      </c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25"/>
      <c r="N547" s="14"/>
      <c r="O547" s="14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</row>
    <row r="548" s="1" customFormat="1" ht="12.75" spans="1:64">
      <c r="A548" s="14">
        <v>4</v>
      </c>
      <c r="B548" s="14">
        <v>6</v>
      </c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25"/>
      <c r="N548" s="14"/>
      <c r="O548" s="14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</row>
    <row r="549" s="3" customFormat="1" ht="12" spans="1:64">
      <c r="A549" s="17">
        <v>98</v>
      </c>
      <c r="B549" s="17">
        <v>96</v>
      </c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  <c r="AV549" s="28"/>
      <c r="AW549" s="28"/>
      <c r="AX549" s="28"/>
      <c r="AY549" s="28"/>
      <c r="AZ549" s="28"/>
      <c r="BA549" s="28"/>
      <c r="BB549" s="28"/>
      <c r="BC549" s="28"/>
      <c r="BD549" s="28"/>
      <c r="BE549" s="28"/>
      <c r="BF549" s="28"/>
      <c r="BG549" s="28"/>
      <c r="BH549" s="28"/>
      <c r="BI549" s="28"/>
      <c r="BJ549" s="28"/>
      <c r="BK549" s="28"/>
      <c r="BL549" s="28"/>
    </row>
    <row r="550" s="1" customFormat="1" ht="12.75" spans="1:64">
      <c r="A550" s="13" t="s">
        <v>884</v>
      </c>
      <c r="B550" s="14" t="s">
        <v>2</v>
      </c>
      <c r="C550" s="14">
        <v>20</v>
      </c>
      <c r="D550" s="14" t="s">
        <v>3</v>
      </c>
      <c r="E550" s="14" t="s">
        <v>749</v>
      </c>
      <c r="F550" s="14" t="s">
        <v>5</v>
      </c>
      <c r="G550" s="15">
        <f>(A552*A553+B552*B553+C552*C553+D552*D553)/C550</f>
        <v>96.9</v>
      </c>
      <c r="H550" s="14"/>
      <c r="I550" s="14"/>
      <c r="J550" s="14"/>
      <c r="K550" s="14"/>
      <c r="L550" s="25"/>
      <c r="M550" s="14"/>
      <c r="N550" s="14"/>
      <c r="O550" s="14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  <c r="AV550" s="28"/>
      <c r="AW550" s="28"/>
      <c r="AX550" s="28"/>
      <c r="AY550" s="28"/>
      <c r="AZ550" s="28"/>
      <c r="BA550" s="28"/>
      <c r="BB550" s="28"/>
      <c r="BC550" s="28"/>
      <c r="BD550" s="28"/>
      <c r="BE550" s="28"/>
      <c r="BF550" s="28"/>
      <c r="BG550" s="28"/>
      <c r="BH550" s="28"/>
      <c r="BI550" s="28"/>
      <c r="BJ550" s="28"/>
      <c r="BK550" s="28"/>
      <c r="BL550" s="28"/>
    </row>
    <row r="551" s="3" customFormat="1" ht="12.75" spans="1:64">
      <c r="A551" s="14" t="s">
        <v>885</v>
      </c>
      <c r="B551" s="14" t="s">
        <v>886</v>
      </c>
      <c r="C551" s="14" t="s">
        <v>887</v>
      </c>
      <c r="D551" s="14" t="s">
        <v>888</v>
      </c>
      <c r="E551" s="14"/>
      <c r="F551" s="14"/>
      <c r="G551" s="14"/>
      <c r="H551" s="14"/>
      <c r="I551" s="14"/>
      <c r="J551" s="14"/>
      <c r="K551" s="14"/>
      <c r="L551" s="14"/>
      <c r="M551" s="25"/>
      <c r="N551" s="14"/>
      <c r="O551" s="14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AX551" s="28"/>
      <c r="AY551" s="28"/>
      <c r="AZ551" s="28"/>
      <c r="BA551" s="28"/>
      <c r="BB551" s="28"/>
      <c r="BC551" s="28"/>
      <c r="BD551" s="28"/>
      <c r="BE551" s="28"/>
      <c r="BF551" s="28"/>
      <c r="BG551" s="28"/>
      <c r="BH551" s="28"/>
      <c r="BI551" s="28"/>
      <c r="BJ551" s="28"/>
      <c r="BK551" s="28"/>
      <c r="BL551" s="28"/>
    </row>
    <row r="552" s="1" customFormat="1" ht="12.75" spans="1:64">
      <c r="A552" s="14">
        <v>6</v>
      </c>
      <c r="B552" s="14">
        <v>5</v>
      </c>
      <c r="C552" s="14">
        <v>3</v>
      </c>
      <c r="D552" s="14">
        <v>6</v>
      </c>
      <c r="E552" s="14"/>
      <c r="F552" s="14"/>
      <c r="G552" s="14"/>
      <c r="H552" s="14"/>
      <c r="I552" s="14"/>
      <c r="J552" s="14"/>
      <c r="K552" s="14"/>
      <c r="L552" s="14"/>
      <c r="M552" s="25"/>
      <c r="N552" s="14"/>
      <c r="O552" s="14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AX552" s="28"/>
      <c r="AY552" s="28"/>
      <c r="AZ552" s="28"/>
      <c r="BA552" s="28"/>
      <c r="BB552" s="28"/>
      <c r="BC552" s="28"/>
      <c r="BD552" s="28"/>
      <c r="BE552" s="28"/>
      <c r="BF552" s="28"/>
      <c r="BG552" s="28"/>
      <c r="BH552" s="28"/>
      <c r="BI552" s="28"/>
      <c r="BJ552" s="28"/>
      <c r="BK552" s="28"/>
      <c r="BL552" s="28"/>
    </row>
    <row r="553" s="3" customFormat="1" ht="12" spans="1:64">
      <c r="A553" s="17">
        <v>96</v>
      </c>
      <c r="B553" s="17">
        <v>96</v>
      </c>
      <c r="C553" s="17">
        <v>98</v>
      </c>
      <c r="D553" s="17">
        <v>98</v>
      </c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</row>
    <row r="554" s="1" customFormat="1" ht="12.75" spans="1:64">
      <c r="A554" s="13" t="s">
        <v>889</v>
      </c>
      <c r="B554" s="14" t="s">
        <v>2</v>
      </c>
      <c r="C554" s="14">
        <v>24</v>
      </c>
      <c r="D554" s="14" t="s">
        <v>3</v>
      </c>
      <c r="E554" s="14" t="s">
        <v>890</v>
      </c>
      <c r="F554" s="14" t="s">
        <v>5</v>
      </c>
      <c r="G554" s="15">
        <f>(A556*A557+B556*B557+C556*C557+D556*D557+E556*E557)/C554</f>
        <v>95.2916666666667</v>
      </c>
      <c r="H554" s="14"/>
      <c r="I554" s="14"/>
      <c r="J554" s="14"/>
      <c r="K554" s="14"/>
      <c r="L554" s="25"/>
      <c r="M554" s="14"/>
      <c r="N554" s="14"/>
      <c r="O554" s="14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</row>
    <row r="555" s="3" customFormat="1" ht="12.75" spans="1:64">
      <c r="A555" s="14" t="s">
        <v>891</v>
      </c>
      <c r="B555" s="14" t="s">
        <v>892</v>
      </c>
      <c r="C555" s="14" t="s">
        <v>893</v>
      </c>
      <c r="D555" s="14" t="s">
        <v>894</v>
      </c>
      <c r="E555" s="14" t="s">
        <v>880</v>
      </c>
      <c r="F555" s="14"/>
      <c r="G555" s="14"/>
      <c r="H555" s="14"/>
      <c r="I555" s="14"/>
      <c r="J555" s="14"/>
      <c r="K555" s="14"/>
      <c r="L555" s="14"/>
      <c r="M555" s="25"/>
      <c r="N555" s="14"/>
      <c r="O555" s="14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</row>
    <row r="556" s="1" customFormat="1" ht="12.75" spans="1:64">
      <c r="A556" s="14">
        <v>5</v>
      </c>
      <c r="B556" s="14">
        <v>6</v>
      </c>
      <c r="C556" s="14">
        <v>5</v>
      </c>
      <c r="D556" s="14">
        <v>6</v>
      </c>
      <c r="E556" s="14">
        <v>2</v>
      </c>
      <c r="F556" s="14"/>
      <c r="G556" s="14"/>
      <c r="H556" s="14"/>
      <c r="I556" s="14"/>
      <c r="J556" s="14"/>
      <c r="K556" s="14"/>
      <c r="L556" s="14"/>
      <c r="M556" s="25"/>
      <c r="N556" s="14"/>
      <c r="O556" s="14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</row>
    <row r="557" s="3" customFormat="1" ht="12" spans="1:64">
      <c r="A557" s="17">
        <v>89</v>
      </c>
      <c r="B557" s="17">
        <v>98</v>
      </c>
      <c r="C557" s="17">
        <v>98</v>
      </c>
      <c r="D557" s="17">
        <v>95</v>
      </c>
      <c r="E557" s="17">
        <v>97</v>
      </c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</row>
    <row r="558" s="1" customFormat="1" ht="12.75" spans="1:64">
      <c r="A558" s="13" t="s">
        <v>895</v>
      </c>
      <c r="B558" s="14" t="s">
        <v>2</v>
      </c>
      <c r="C558" s="14">
        <v>26</v>
      </c>
      <c r="D558" s="14" t="s">
        <v>3</v>
      </c>
      <c r="E558" s="14" t="s">
        <v>754</v>
      </c>
      <c r="F558" s="14" t="s">
        <v>5</v>
      </c>
      <c r="G558" s="15">
        <f>(A560*A561+B560*B561+C560*C561+D560*D561+E560*E561)/C558</f>
        <v>94.3846153846154</v>
      </c>
      <c r="H558" s="14"/>
      <c r="I558" s="14"/>
      <c r="J558" s="14"/>
      <c r="K558" s="14"/>
      <c r="L558" s="25"/>
      <c r="M558" s="14"/>
      <c r="N558" s="14"/>
      <c r="O558" s="14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</row>
    <row r="559" s="3" customFormat="1" ht="12.75" spans="1:64">
      <c r="A559" s="14" t="s">
        <v>887</v>
      </c>
      <c r="B559" s="14" t="s">
        <v>896</v>
      </c>
      <c r="C559" s="14" t="s">
        <v>897</v>
      </c>
      <c r="D559" s="14" t="s">
        <v>898</v>
      </c>
      <c r="E559" s="14" t="s">
        <v>899</v>
      </c>
      <c r="F559" s="14"/>
      <c r="G559" s="14"/>
      <c r="H559" s="14"/>
      <c r="I559" s="14"/>
      <c r="J559" s="14"/>
      <c r="K559" s="14"/>
      <c r="L559" s="14"/>
      <c r="M559" s="25"/>
      <c r="N559" s="14"/>
      <c r="O559" s="14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</row>
    <row r="560" s="1" customFormat="1" ht="12.75" spans="1:64">
      <c r="A560" s="14">
        <v>3</v>
      </c>
      <c r="B560" s="14">
        <v>6</v>
      </c>
      <c r="C560" s="14">
        <v>6</v>
      </c>
      <c r="D560" s="14">
        <v>5</v>
      </c>
      <c r="E560" s="14">
        <v>6</v>
      </c>
      <c r="F560" s="14"/>
      <c r="G560" s="14"/>
      <c r="H560" s="14"/>
      <c r="I560" s="14"/>
      <c r="J560" s="14"/>
      <c r="K560" s="14"/>
      <c r="L560" s="14"/>
      <c r="M560" s="25"/>
      <c r="N560" s="14"/>
      <c r="O560" s="14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</row>
    <row r="561" s="3" customFormat="1" ht="12" spans="1:64">
      <c r="A561" s="17">
        <v>88</v>
      </c>
      <c r="B561" s="17">
        <v>96</v>
      </c>
      <c r="C561" s="17">
        <v>95</v>
      </c>
      <c r="D561" s="17">
        <v>96</v>
      </c>
      <c r="E561" s="17">
        <v>94</v>
      </c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</row>
    <row r="562" s="11" customFormat="1" ht="13.5" spans="1:64">
      <c r="A562" s="13" t="s">
        <v>900</v>
      </c>
      <c r="B562" s="14" t="s">
        <v>2</v>
      </c>
      <c r="C562" s="14">
        <v>5</v>
      </c>
      <c r="D562" s="14" t="s">
        <v>3</v>
      </c>
      <c r="E562" s="14" t="s">
        <v>714</v>
      </c>
      <c r="F562" s="14" t="s">
        <v>5</v>
      </c>
      <c r="G562" s="15">
        <f>(A564*A565+B564*B565)/C562</f>
        <v>98.4</v>
      </c>
      <c r="H562" s="14"/>
      <c r="I562" s="14"/>
      <c r="J562" s="14"/>
      <c r="K562" s="14"/>
      <c r="L562" s="25"/>
      <c r="M562" s="14"/>
      <c r="N562" s="14"/>
      <c r="O562" s="14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  <c r="AA562" s="83"/>
      <c r="AB562" s="83"/>
      <c r="AC562" s="83"/>
      <c r="AD562" s="83"/>
      <c r="AE562" s="83"/>
      <c r="AF562" s="83"/>
      <c r="AG562" s="83"/>
      <c r="AH562" s="83"/>
      <c r="AI562" s="83"/>
      <c r="AJ562" s="83"/>
      <c r="AK562" s="83"/>
      <c r="AL562" s="83"/>
      <c r="AM562" s="83"/>
      <c r="AN562" s="83"/>
      <c r="AO562" s="83"/>
      <c r="AP562" s="83"/>
      <c r="AQ562" s="83"/>
      <c r="AR562" s="83"/>
      <c r="AS562" s="83"/>
      <c r="AT562" s="83"/>
      <c r="AU562" s="83"/>
      <c r="AV562" s="83"/>
      <c r="AW562" s="83"/>
      <c r="AX562" s="83"/>
      <c r="AY562" s="83"/>
      <c r="AZ562" s="83"/>
      <c r="BA562" s="83"/>
      <c r="BB562" s="83"/>
      <c r="BC562" s="83"/>
      <c r="BD562" s="83"/>
      <c r="BE562" s="83"/>
      <c r="BF562" s="83"/>
      <c r="BG562" s="83"/>
      <c r="BH562" s="83"/>
      <c r="BI562" s="83"/>
      <c r="BJ562" s="83"/>
      <c r="BK562" s="83"/>
      <c r="BL562" s="83"/>
    </row>
    <row r="563" s="11" customFormat="1" ht="13.5" spans="1:64">
      <c r="A563" s="14" t="s">
        <v>901</v>
      </c>
      <c r="B563" s="14" t="s">
        <v>898</v>
      </c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25"/>
      <c r="N563" s="14"/>
      <c r="O563" s="14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3"/>
      <c r="AH563" s="83"/>
      <c r="AI563" s="83"/>
      <c r="AJ563" s="83"/>
      <c r="AK563" s="83"/>
      <c r="AL563" s="83"/>
      <c r="AM563" s="83"/>
      <c r="AN563" s="83"/>
      <c r="AO563" s="83"/>
      <c r="AP563" s="83"/>
      <c r="AQ563" s="83"/>
      <c r="AR563" s="83"/>
      <c r="AS563" s="83"/>
      <c r="AT563" s="83"/>
      <c r="AU563" s="83"/>
      <c r="AV563" s="83"/>
      <c r="AW563" s="83"/>
      <c r="AX563" s="83"/>
      <c r="AY563" s="83"/>
      <c r="AZ563" s="83"/>
      <c r="BA563" s="83"/>
      <c r="BB563" s="83"/>
      <c r="BC563" s="83"/>
      <c r="BD563" s="83"/>
      <c r="BE563" s="83"/>
      <c r="BF563" s="83"/>
      <c r="BG563" s="83"/>
      <c r="BH563" s="83"/>
      <c r="BI563" s="83"/>
      <c r="BJ563" s="83"/>
      <c r="BK563" s="83"/>
      <c r="BL563" s="83"/>
    </row>
    <row r="564" s="11" customFormat="1" ht="13.5" spans="1:64">
      <c r="A564" s="14">
        <v>4</v>
      </c>
      <c r="B564" s="14">
        <v>1</v>
      </c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25"/>
      <c r="N564" s="14"/>
      <c r="O564" s="14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  <c r="AA564" s="83"/>
      <c r="AB564" s="83"/>
      <c r="AC564" s="83"/>
      <c r="AD564" s="83"/>
      <c r="AE564" s="83"/>
      <c r="AF564" s="83"/>
      <c r="AG564" s="83"/>
      <c r="AH564" s="83"/>
      <c r="AI564" s="83"/>
      <c r="AJ564" s="83"/>
      <c r="AK564" s="83"/>
      <c r="AL564" s="83"/>
      <c r="AM564" s="83"/>
      <c r="AN564" s="83"/>
      <c r="AO564" s="83"/>
      <c r="AP564" s="83"/>
      <c r="AQ564" s="83"/>
      <c r="AR564" s="83"/>
      <c r="AS564" s="83"/>
      <c r="AT564" s="83"/>
      <c r="AU564" s="83"/>
      <c r="AV564" s="83"/>
      <c r="AW564" s="83"/>
      <c r="AX564" s="83"/>
      <c r="AY564" s="83"/>
      <c r="AZ564" s="83"/>
      <c r="BA564" s="83"/>
      <c r="BB564" s="83"/>
      <c r="BC564" s="83"/>
      <c r="BD564" s="83"/>
      <c r="BE564" s="83"/>
      <c r="BF564" s="83"/>
      <c r="BG564" s="83"/>
      <c r="BH564" s="83"/>
      <c r="BI564" s="83"/>
      <c r="BJ564" s="83"/>
      <c r="BK564" s="83"/>
      <c r="BL564" s="83"/>
    </row>
    <row r="565" s="11" customFormat="1" ht="13.5" spans="1:64">
      <c r="A565" s="17">
        <v>99</v>
      </c>
      <c r="B565" s="17">
        <v>96</v>
      </c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  <c r="AN565" s="83"/>
      <c r="AO565" s="83"/>
      <c r="AP565" s="83"/>
      <c r="AQ565" s="83"/>
      <c r="AR565" s="83"/>
      <c r="AS565" s="83"/>
      <c r="AT565" s="83"/>
      <c r="AU565" s="83"/>
      <c r="AV565" s="83"/>
      <c r="AW565" s="83"/>
      <c r="AX565" s="83"/>
      <c r="AY565" s="83"/>
      <c r="AZ565" s="83"/>
      <c r="BA565" s="83"/>
      <c r="BB565" s="83"/>
      <c r="BC565" s="83"/>
      <c r="BD565" s="83"/>
      <c r="BE565" s="83"/>
      <c r="BF565" s="83"/>
      <c r="BG565" s="83"/>
      <c r="BH565" s="83"/>
      <c r="BI565" s="83"/>
      <c r="BJ565" s="83"/>
      <c r="BK565" s="83"/>
      <c r="BL565" s="83"/>
    </row>
  </sheetData>
  <mergeCells count="1">
    <mergeCell ref="A1:O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1"/>
  <sheetViews>
    <sheetView topLeftCell="A131" workbookViewId="0">
      <selection activeCell="B104" sqref="B104:B140"/>
    </sheetView>
  </sheetViews>
  <sheetFormatPr defaultColWidth="9" defaultRowHeight="14.25" outlineLevelCol="1"/>
  <cols>
    <col min="2" max="3" width="12.625"/>
  </cols>
  <sheetData>
    <row r="1" spans="1:2">
      <c r="A1">
        <v>82.6</v>
      </c>
      <c r="B1">
        <f ca="1">OFFSET($A$1,(ROW()-1)*4,0,1,1)</f>
        <v>82.6</v>
      </c>
    </row>
    <row r="2" spans="2:2">
      <c r="B2">
        <f ca="1" t="shared" ref="B2:B11" si="0">OFFSET($A$1,(ROW()-1)*4,0,1,1)</f>
        <v>82.3529411764706</v>
      </c>
    </row>
    <row r="3" spans="2:2">
      <c r="B3">
        <f ca="1" t="shared" si="0"/>
        <v>75.1875</v>
      </c>
    </row>
    <row r="4" spans="2:2">
      <c r="B4">
        <f ca="1" t="shared" si="0"/>
        <v>80.2941176470588</v>
      </c>
    </row>
    <row r="5" spans="1:2">
      <c r="A5">
        <v>82.3529411764706</v>
      </c>
      <c r="B5">
        <f ca="1" t="shared" si="0"/>
        <v>86.1515151515152</v>
      </c>
    </row>
    <row r="6" spans="2:2">
      <c r="B6">
        <f ca="1" t="shared" si="0"/>
        <v>84.3461538461538</v>
      </c>
    </row>
    <row r="7" spans="2:2">
      <c r="B7">
        <f ca="1" t="shared" si="0"/>
        <v>85.1304347826087</v>
      </c>
    </row>
    <row r="8" spans="2:2">
      <c r="B8">
        <f ca="1" t="shared" si="0"/>
        <v>86.96</v>
      </c>
    </row>
    <row r="9" spans="1:2">
      <c r="A9">
        <v>75.1875</v>
      </c>
      <c r="B9">
        <f ca="1" t="shared" si="0"/>
        <v>86.84375</v>
      </c>
    </row>
    <row r="10" spans="2:2">
      <c r="B10">
        <f ca="1" t="shared" si="0"/>
        <v>83.2</v>
      </c>
    </row>
    <row r="11" spans="2:2">
      <c r="B11">
        <f ca="1" t="shared" si="0"/>
        <v>85.9655172413793</v>
      </c>
    </row>
    <row r="12" spans="2:2">
      <c r="B12">
        <f ca="1" t="shared" ref="B12:B21" si="1">OFFSET($A$1,(ROW()-1)*4,0,1,1)</f>
        <v>96.5</v>
      </c>
    </row>
    <row r="13" spans="1:2">
      <c r="A13">
        <v>80.2941176470588</v>
      </c>
      <c r="B13">
        <f ca="1" t="shared" si="1"/>
        <v>88.6</v>
      </c>
    </row>
    <row r="14" spans="2:2">
      <c r="B14">
        <f ca="1" t="shared" si="1"/>
        <v>84.9375</v>
      </c>
    </row>
    <row r="15" spans="2:2">
      <c r="B15">
        <f ca="1" t="shared" si="1"/>
        <v>86.7368421052632</v>
      </c>
    </row>
    <row r="16" spans="2:2">
      <c r="B16">
        <f ca="1" t="shared" si="1"/>
        <v>89.1818181818182</v>
      </c>
    </row>
    <row r="17" spans="1:2">
      <c r="A17">
        <v>86.1515151515152</v>
      </c>
      <c r="B17">
        <f ca="1" t="shared" si="1"/>
        <v>89.9090909090909</v>
      </c>
    </row>
    <row r="18" spans="1:2">
      <c r="A18" t="s">
        <v>35</v>
      </c>
      <c r="B18">
        <f ca="1" t="shared" si="1"/>
        <v>79</v>
      </c>
    </row>
    <row r="19" spans="1:2">
      <c r="A19">
        <v>2</v>
      </c>
      <c r="B19">
        <f ca="1" t="shared" si="1"/>
        <v>92</v>
      </c>
    </row>
    <row r="20" spans="1:2">
      <c r="A20">
        <v>90</v>
      </c>
      <c r="B20">
        <f ca="1" t="shared" si="1"/>
        <v>80</v>
      </c>
    </row>
    <row r="21" spans="1:2">
      <c r="A21">
        <v>84.3461538461538</v>
      </c>
      <c r="B21">
        <f ca="1" t="shared" si="1"/>
        <v>81.4705882352941</v>
      </c>
    </row>
    <row r="22" spans="2:2">
      <c r="B22">
        <f ca="1" t="shared" ref="B22:B31" si="2">OFFSET($A$1,(ROW()-1)*4,0,1,1)</f>
        <v>96</v>
      </c>
    </row>
    <row r="23" spans="2:2">
      <c r="B23">
        <f ca="1" t="shared" si="2"/>
        <v>85.03125</v>
      </c>
    </row>
    <row r="24" spans="2:2">
      <c r="B24">
        <f ca="1" t="shared" si="2"/>
        <v>97.5714285714286</v>
      </c>
    </row>
    <row r="25" spans="1:2">
      <c r="A25">
        <v>85.1304347826087</v>
      </c>
      <c r="B25">
        <f ca="1" t="shared" si="2"/>
        <v>96</v>
      </c>
    </row>
    <row r="26" spans="2:2">
      <c r="B26">
        <f ca="1" t="shared" si="2"/>
        <v>91.2068965517241</v>
      </c>
    </row>
    <row r="27" spans="2:2">
      <c r="B27">
        <f ca="1" t="shared" si="2"/>
        <v>81.6388888888889</v>
      </c>
    </row>
    <row r="28" spans="2:2">
      <c r="B28">
        <f ca="1" t="shared" si="2"/>
        <v>81.4285714285714</v>
      </c>
    </row>
    <row r="29" spans="1:2">
      <c r="A29">
        <v>86.96</v>
      </c>
      <c r="B29">
        <f ca="1" t="shared" si="2"/>
        <v>83.6818181818182</v>
      </c>
    </row>
    <row r="30" spans="2:2">
      <c r="B30">
        <f ca="1" t="shared" si="2"/>
        <v>86.75</v>
      </c>
    </row>
    <row r="31" spans="2:2">
      <c r="B31">
        <f ca="1" t="shared" si="2"/>
        <v>83.1333333333333</v>
      </c>
    </row>
    <row r="32" spans="2:2">
      <c r="B32">
        <f ca="1" t="shared" ref="B32:B41" si="3">OFFSET($A$1,(ROW()-1)*4,0,1,1)</f>
        <v>92.0625</v>
      </c>
    </row>
    <row r="33" spans="1:2">
      <c r="A33">
        <v>86.84375</v>
      </c>
      <c r="B33">
        <f ca="1" t="shared" si="3"/>
        <v>95.8108108108108</v>
      </c>
    </row>
    <row r="34" spans="1:2">
      <c r="A34" t="s">
        <v>65</v>
      </c>
      <c r="B34">
        <f ca="1" t="shared" si="3"/>
        <v>91.5789473684211</v>
      </c>
    </row>
    <row r="35" spans="1:2">
      <c r="A35">
        <v>5</v>
      </c>
      <c r="B35">
        <f ca="1" t="shared" si="3"/>
        <v>95</v>
      </c>
    </row>
    <row r="36" spans="1:2">
      <c r="A36">
        <v>89</v>
      </c>
      <c r="B36">
        <f ca="1" t="shared" si="3"/>
        <v>86.3157894736842</v>
      </c>
    </row>
    <row r="37" spans="1:2">
      <c r="A37">
        <v>83.2</v>
      </c>
      <c r="B37">
        <f ca="1" t="shared" si="3"/>
        <v>95.4871794871795</v>
      </c>
    </row>
    <row r="38" spans="2:2">
      <c r="B38">
        <f ca="1" t="shared" si="3"/>
        <v>91.7441860465116</v>
      </c>
    </row>
    <row r="39" spans="2:2">
      <c r="B39">
        <f ca="1" t="shared" si="3"/>
        <v>90.3478260869565</v>
      </c>
    </row>
    <row r="40" spans="2:2">
      <c r="B40">
        <f ca="1" t="shared" si="3"/>
        <v>90.3125</v>
      </c>
    </row>
    <row r="41" spans="1:2">
      <c r="A41">
        <v>85.9655172413793</v>
      </c>
      <c r="B41">
        <f ca="1" t="shared" si="3"/>
        <v>93.1428571428571</v>
      </c>
    </row>
    <row r="42" spans="2:2">
      <c r="B42">
        <f ca="1" t="shared" ref="B42:B51" si="4">OFFSET($A$1,(ROW()-1)*4,0,1,1)</f>
        <v>82.6666666666667</v>
      </c>
    </row>
    <row r="43" spans="2:2">
      <c r="B43">
        <f ca="1" t="shared" si="4"/>
        <v>83.5</v>
      </c>
    </row>
    <row r="44" spans="2:2">
      <c r="B44">
        <f ca="1" t="shared" si="4"/>
        <v>97.35</v>
      </c>
    </row>
    <row r="45" spans="1:2">
      <c r="A45">
        <v>96.5</v>
      </c>
      <c r="B45">
        <f ca="1" t="shared" si="4"/>
        <v>94.5333333333333</v>
      </c>
    </row>
    <row r="46" spans="2:2">
      <c r="B46">
        <f ca="1" t="shared" si="4"/>
        <v>91</v>
      </c>
    </row>
    <row r="47" spans="2:2">
      <c r="B47">
        <f ca="1" t="shared" si="4"/>
        <v>86.9285714285714</v>
      </c>
    </row>
    <row r="48" spans="2:2">
      <c r="B48">
        <f ca="1" t="shared" si="4"/>
        <v>85.2647058823529</v>
      </c>
    </row>
    <row r="49" spans="1:2">
      <c r="A49">
        <v>88.6</v>
      </c>
      <c r="B49">
        <f ca="1" t="shared" si="4"/>
        <v>94.5555555555556</v>
      </c>
    </row>
    <row r="50" spans="2:2">
      <c r="B50">
        <f ca="1" t="shared" si="4"/>
        <v>93.75</v>
      </c>
    </row>
    <row r="51" spans="2:2">
      <c r="B51">
        <f ca="1" t="shared" si="4"/>
        <v>76.4444444444444</v>
      </c>
    </row>
    <row r="52" spans="2:2">
      <c r="B52">
        <f ca="1" t="shared" ref="B52:B61" si="5">OFFSET($A$1,(ROW()-1)*4,0,1,1)</f>
        <v>77.92</v>
      </c>
    </row>
    <row r="53" spans="1:2">
      <c r="A53">
        <v>84.9375</v>
      </c>
      <c r="B53">
        <f ca="1" t="shared" si="5"/>
        <v>87.5</v>
      </c>
    </row>
    <row r="54" spans="2:2">
      <c r="B54">
        <f ca="1" t="shared" si="5"/>
        <v>83.875</v>
      </c>
    </row>
    <row r="55" spans="2:2">
      <c r="B55">
        <f ca="1" t="shared" si="5"/>
        <v>81.5384615384615</v>
      </c>
    </row>
    <row r="56" spans="2:2">
      <c r="B56">
        <f ca="1" t="shared" si="5"/>
        <v>98.3</v>
      </c>
    </row>
    <row r="57" spans="1:2">
      <c r="A57">
        <v>86.7368421052632</v>
      </c>
      <c r="B57">
        <f ca="1" t="shared" si="5"/>
        <v>90.046511627907</v>
      </c>
    </row>
    <row r="58" spans="2:2">
      <c r="B58">
        <f ca="1" t="shared" si="5"/>
        <v>93.0869565217391</v>
      </c>
    </row>
    <row r="59" spans="2:2">
      <c r="B59">
        <f ca="1" t="shared" si="5"/>
        <v>89.6</v>
      </c>
    </row>
    <row r="60" spans="2:2">
      <c r="B60">
        <f ca="1" t="shared" si="5"/>
        <v>93</v>
      </c>
    </row>
    <row r="61" spans="1:2">
      <c r="A61">
        <v>89.1818181818182</v>
      </c>
      <c r="B61">
        <f ca="1" t="shared" si="5"/>
        <v>88.6666666666667</v>
      </c>
    </row>
    <row r="62" spans="2:2">
      <c r="B62">
        <f ca="1" t="shared" ref="B62:B71" si="6">OFFSET($A$1,(ROW()-1)*4,0,1,1)</f>
        <v>92.695652173913</v>
      </c>
    </row>
    <row r="63" spans="2:2">
      <c r="B63">
        <f ca="1" t="shared" si="6"/>
        <v>83.4166666666667</v>
      </c>
    </row>
    <row r="64" spans="2:2">
      <c r="B64">
        <f ca="1" t="shared" si="6"/>
        <v>95.2857142857143</v>
      </c>
    </row>
    <row r="65" spans="1:2">
      <c r="A65">
        <v>89.9090909090909</v>
      </c>
      <c r="B65">
        <f ca="1" t="shared" si="6"/>
        <v>91.24</v>
      </c>
    </row>
    <row r="66" spans="2:2">
      <c r="B66">
        <f ca="1" t="shared" si="6"/>
        <v>97.7</v>
      </c>
    </row>
    <row r="67" spans="2:2">
      <c r="B67">
        <f ca="1" t="shared" si="6"/>
        <v>97.1666666666667</v>
      </c>
    </row>
    <row r="68" spans="2:2">
      <c r="B68">
        <f ca="1" t="shared" si="6"/>
        <v>94.6774193548387</v>
      </c>
    </row>
    <row r="69" spans="1:2">
      <c r="A69">
        <v>79</v>
      </c>
      <c r="B69">
        <f ca="1" t="shared" si="6"/>
        <v>96.6153846153846</v>
      </c>
    </row>
    <row r="70" spans="2:2">
      <c r="B70">
        <f ca="1" t="shared" si="6"/>
        <v>93.5</v>
      </c>
    </row>
    <row r="71" spans="2:2">
      <c r="B71">
        <f ca="1" t="shared" si="6"/>
        <v>88.5384615384615</v>
      </c>
    </row>
    <row r="72" spans="2:2">
      <c r="B72">
        <f ca="1" t="shared" ref="B72:B81" si="7">OFFSET($A$1,(ROW()-1)*4,0,1,1)</f>
        <v>88.52</v>
      </c>
    </row>
    <row r="73" spans="1:2">
      <c r="A73">
        <v>92</v>
      </c>
      <c r="B73">
        <f ca="1" t="shared" si="7"/>
        <v>89.1724137931034</v>
      </c>
    </row>
    <row r="74" spans="2:2">
      <c r="B74">
        <f ca="1" t="shared" si="7"/>
        <v>89.1</v>
      </c>
    </row>
    <row r="75" spans="2:2">
      <c r="B75">
        <f ca="1" t="shared" si="7"/>
        <v>86.4347826086957</v>
      </c>
    </row>
    <row r="76" spans="2:2">
      <c r="B76">
        <f ca="1" t="shared" si="7"/>
        <v>86.6428571428571</v>
      </c>
    </row>
    <row r="77" spans="1:2">
      <c r="A77">
        <v>80</v>
      </c>
      <c r="B77">
        <f ca="1" t="shared" si="7"/>
        <v>86.1842105263158</v>
      </c>
    </row>
    <row r="78" spans="2:2">
      <c r="B78">
        <f ca="1" t="shared" si="7"/>
        <v>85.90625</v>
      </c>
    </row>
    <row r="79" spans="2:2">
      <c r="B79">
        <f ca="1" t="shared" si="7"/>
        <v>87.3714285714286</v>
      </c>
    </row>
    <row r="80" spans="2:2">
      <c r="B80">
        <f ca="1" t="shared" si="7"/>
        <v>86.2</v>
      </c>
    </row>
    <row r="81" spans="1:2">
      <c r="A81">
        <v>81.4705882352941</v>
      </c>
      <c r="B81">
        <f ca="1" t="shared" si="7"/>
        <v>86.2173913043478</v>
      </c>
    </row>
    <row r="82" spans="2:2">
      <c r="B82">
        <f ca="1" t="shared" ref="B82:B91" si="8">OFFSET($A$1,(ROW()-1)*4,0,1,1)</f>
        <v>89.9705882352941</v>
      </c>
    </row>
    <row r="83" spans="2:2">
      <c r="B83">
        <f ca="1" t="shared" si="8"/>
        <v>87.9655172413793</v>
      </c>
    </row>
    <row r="84" spans="2:2">
      <c r="B84">
        <f ca="1" t="shared" si="8"/>
        <v>86.1142857142857</v>
      </c>
    </row>
    <row r="85" spans="1:2">
      <c r="A85">
        <v>96</v>
      </c>
      <c r="B85">
        <f ca="1" t="shared" si="8"/>
        <v>86.3947368421053</v>
      </c>
    </row>
    <row r="86" spans="2:2">
      <c r="B86">
        <f ca="1" t="shared" si="8"/>
        <v>88.9259259259259</v>
      </c>
    </row>
    <row r="87" spans="2:2">
      <c r="B87">
        <f ca="1" t="shared" si="8"/>
        <v>88.40625</v>
      </c>
    </row>
    <row r="88" spans="2:2">
      <c r="B88">
        <f ca="1" t="shared" si="8"/>
        <v>81.8571428571429</v>
      </c>
    </row>
    <row r="89" spans="1:2">
      <c r="A89">
        <v>85.03125</v>
      </c>
      <c r="B89">
        <f ca="1" t="shared" si="8"/>
        <v>89.027027027027</v>
      </c>
    </row>
    <row r="90" spans="1:2">
      <c r="A90" t="s">
        <v>152</v>
      </c>
      <c r="B90">
        <f ca="1" t="shared" si="8"/>
        <v>82.375</v>
      </c>
    </row>
    <row r="91" spans="1:2">
      <c r="A91">
        <v>5</v>
      </c>
      <c r="B91">
        <f ca="1" t="shared" si="8"/>
        <v>84.9393939393939</v>
      </c>
    </row>
    <row r="92" spans="1:2">
      <c r="A92">
        <v>86</v>
      </c>
      <c r="B92">
        <f ca="1" t="shared" ref="B92:B101" si="9">OFFSET($A$1,(ROW()-1)*4,0,1,1)</f>
        <v>89.24</v>
      </c>
    </row>
    <row r="93" spans="1:2">
      <c r="A93">
        <v>97.5714285714286</v>
      </c>
      <c r="B93">
        <f ca="1" t="shared" si="9"/>
        <v>71.08</v>
      </c>
    </row>
    <row r="94" spans="2:2">
      <c r="B94">
        <f ca="1" t="shared" si="9"/>
        <v>89.8888888888889</v>
      </c>
    </row>
    <row r="95" spans="2:2">
      <c r="B95">
        <f ca="1" t="shared" si="9"/>
        <v>90.5</v>
      </c>
    </row>
    <row r="96" spans="2:2">
      <c r="B96">
        <f ca="1" t="shared" si="9"/>
        <v>92.6666666666667</v>
      </c>
    </row>
    <row r="97" spans="1:2">
      <c r="A97">
        <v>96</v>
      </c>
      <c r="B97">
        <f ca="1" t="shared" si="9"/>
        <v>93.8064516129032</v>
      </c>
    </row>
    <row r="98" spans="2:2">
      <c r="B98">
        <f ca="1" t="shared" si="9"/>
        <v>91.5945945945946</v>
      </c>
    </row>
    <row r="99" spans="2:2">
      <c r="B99">
        <f ca="1" t="shared" si="9"/>
        <v>91.9354838709677</v>
      </c>
    </row>
    <row r="100" spans="2:2">
      <c r="B100">
        <f ca="1" t="shared" si="9"/>
        <v>92</v>
      </c>
    </row>
    <row r="101" spans="1:2">
      <c r="A101">
        <v>91.2068965517241</v>
      </c>
      <c r="B101">
        <f ca="1" t="shared" si="9"/>
        <v>92.0333333333333</v>
      </c>
    </row>
    <row r="102" spans="1:2">
      <c r="A102" t="s">
        <v>163</v>
      </c>
      <c r="B102">
        <f ca="1" t="shared" ref="B102:B111" si="10">OFFSET($A$1,(ROW()-1)*4,0,1,1)</f>
        <v>86.8108108108108</v>
      </c>
    </row>
    <row r="103" spans="1:2">
      <c r="A103">
        <v>2</v>
      </c>
      <c r="B103">
        <f ca="1" t="shared" si="10"/>
        <v>86.2857142857143</v>
      </c>
    </row>
    <row r="104" spans="1:2">
      <c r="A104">
        <v>91</v>
      </c>
      <c r="B104">
        <f ca="1" t="shared" si="10"/>
        <v>98</v>
      </c>
    </row>
    <row r="105" spans="1:2">
      <c r="A105">
        <v>81.6388888888889</v>
      </c>
      <c r="B105">
        <f ca="1" t="shared" si="10"/>
        <v>91.6666666666667</v>
      </c>
    </row>
    <row r="106" spans="1:2">
      <c r="A106" t="s">
        <v>171</v>
      </c>
      <c r="B106">
        <f ca="1" t="shared" si="10"/>
        <v>91.88</v>
      </c>
    </row>
    <row r="107" spans="1:2">
      <c r="A107">
        <v>6</v>
      </c>
      <c r="B107">
        <f ca="1" t="shared" si="10"/>
        <v>96.75</v>
      </c>
    </row>
    <row r="108" spans="1:2">
      <c r="A108">
        <v>89</v>
      </c>
      <c r="B108">
        <f ca="1" t="shared" si="10"/>
        <v>95.8076923076923</v>
      </c>
    </row>
    <row r="109" spans="1:2">
      <c r="A109">
        <v>81.4285714285714</v>
      </c>
      <c r="B109">
        <f ca="1" t="shared" si="10"/>
        <v>96.3846153846154</v>
      </c>
    </row>
    <row r="110" spans="2:2">
      <c r="B110">
        <f ca="1" t="shared" si="10"/>
        <v>93.6774193548387</v>
      </c>
    </row>
    <row r="111" spans="2:2">
      <c r="B111">
        <f ca="1" t="shared" si="10"/>
        <v>95.1153846153846</v>
      </c>
    </row>
    <row r="112" spans="2:2">
      <c r="B112">
        <f ca="1" t="shared" ref="B112:B121" si="11">OFFSET($A$1,(ROW()-1)*4,0,1,1)</f>
        <v>95.2903225806452</v>
      </c>
    </row>
    <row r="113" spans="1:2">
      <c r="A113">
        <v>83.6818181818182</v>
      </c>
      <c r="B113">
        <f ca="1" t="shared" si="11"/>
        <v>96.125</v>
      </c>
    </row>
    <row r="114" spans="2:2">
      <c r="B114">
        <f ca="1" t="shared" si="11"/>
        <v>95.1176470588235</v>
      </c>
    </row>
    <row r="115" spans="2:2">
      <c r="B115">
        <f ca="1" t="shared" si="11"/>
        <v>97.8928571428571</v>
      </c>
    </row>
    <row r="116" spans="2:2">
      <c r="B116">
        <f ca="1" t="shared" si="11"/>
        <v>95.3333333333333</v>
      </c>
    </row>
    <row r="117" spans="1:2">
      <c r="A117">
        <v>86.75</v>
      </c>
      <c r="B117">
        <f ca="1" t="shared" si="11"/>
        <v>95.3103448275862</v>
      </c>
    </row>
    <row r="118" spans="2:2">
      <c r="B118">
        <f ca="1" t="shared" si="11"/>
        <v>93.1052631578947</v>
      </c>
    </row>
    <row r="119" spans="2:2">
      <c r="B119">
        <f ca="1" t="shared" si="11"/>
        <v>91.1666666666667</v>
      </c>
    </row>
    <row r="120" spans="2:2">
      <c r="B120">
        <f ca="1" t="shared" si="11"/>
        <v>95.8888888888889</v>
      </c>
    </row>
    <row r="121" spans="1:2">
      <c r="A121">
        <v>83.1333333333333</v>
      </c>
      <c r="B121">
        <f ca="1" t="shared" si="11"/>
        <v>96.125</v>
      </c>
    </row>
    <row r="122" spans="2:2">
      <c r="B122">
        <f ca="1" t="shared" ref="B122:B131" si="12">OFFSET($A$1,(ROW()-1)*4,0,1,1)</f>
        <v>96.9615384615385</v>
      </c>
    </row>
    <row r="123" spans="2:2">
      <c r="B123">
        <f ca="1" t="shared" si="12"/>
        <v>91.3478260869565</v>
      </c>
    </row>
    <row r="124" spans="2:2">
      <c r="B124">
        <f ca="1" t="shared" si="12"/>
        <v>93.3809523809524</v>
      </c>
    </row>
    <row r="125" spans="1:2">
      <c r="A125">
        <v>92.0625</v>
      </c>
      <c r="B125">
        <f ca="1" t="shared" si="12"/>
        <v>93.3809523809524</v>
      </c>
    </row>
    <row r="126" spans="2:2">
      <c r="B126">
        <f ca="1" t="shared" si="12"/>
        <v>94.3142857142857</v>
      </c>
    </row>
    <row r="127" spans="2:2">
      <c r="B127">
        <f ca="1" t="shared" si="12"/>
        <v>90.75</v>
      </c>
    </row>
    <row r="128" spans="2:2">
      <c r="B128">
        <f ca="1" t="shared" si="12"/>
        <v>91.3636363636364</v>
      </c>
    </row>
    <row r="129" spans="1:2">
      <c r="A129">
        <v>95.8108108108108</v>
      </c>
      <c r="B129">
        <f ca="1" t="shared" si="12"/>
        <v>93.2727272727273</v>
      </c>
    </row>
    <row r="130" spans="1:2">
      <c r="A130" t="s">
        <v>210</v>
      </c>
      <c r="B130">
        <f ca="1" t="shared" si="12"/>
        <v>96.5652173913043</v>
      </c>
    </row>
    <row r="131" spans="1:2">
      <c r="A131">
        <v>5</v>
      </c>
      <c r="B131">
        <f ca="1" t="shared" si="12"/>
        <v>98.3125</v>
      </c>
    </row>
    <row r="132" spans="1:2">
      <c r="A132">
        <v>95</v>
      </c>
      <c r="B132">
        <f ca="1" t="shared" ref="B132:B141" si="13">OFFSET($A$1,(ROW()-1)*4,0,1,1)</f>
        <v>93.7916666666667</v>
      </c>
    </row>
    <row r="133" spans="1:2">
      <c r="A133">
        <v>91.5789473684211</v>
      </c>
      <c r="B133">
        <f ca="1" t="shared" si="13"/>
        <v>96.9130434782609</v>
      </c>
    </row>
    <row r="134" spans="1:2">
      <c r="A134" t="s">
        <v>218</v>
      </c>
      <c r="B134">
        <f ca="1" t="shared" si="13"/>
        <v>94.7931034482759</v>
      </c>
    </row>
    <row r="135" spans="1:2">
      <c r="A135">
        <v>1</v>
      </c>
      <c r="B135">
        <f ca="1" t="shared" si="13"/>
        <v>98.3703703703704</v>
      </c>
    </row>
    <row r="136" spans="1:2">
      <c r="A136">
        <v>93</v>
      </c>
      <c r="B136">
        <f ca="1" t="shared" si="13"/>
        <v>97</v>
      </c>
    </row>
    <row r="137" spans="1:2">
      <c r="A137">
        <v>95</v>
      </c>
      <c r="B137">
        <f ca="1" t="shared" si="13"/>
        <v>96.8</v>
      </c>
    </row>
    <row r="138" spans="1:2">
      <c r="A138" t="s">
        <v>218</v>
      </c>
      <c r="B138">
        <f ca="1" t="shared" si="13"/>
        <v>96.9</v>
      </c>
    </row>
    <row r="139" spans="1:2">
      <c r="A139">
        <v>3</v>
      </c>
      <c r="B139">
        <f ca="1" t="shared" si="13"/>
        <v>95.2916666666667</v>
      </c>
    </row>
    <row r="140" spans="1:2">
      <c r="A140">
        <v>93</v>
      </c>
      <c r="B140">
        <f ca="1" t="shared" si="13"/>
        <v>94.3846153846154</v>
      </c>
    </row>
    <row r="141" spans="1:2">
      <c r="A141">
        <v>86.3157894736842</v>
      </c>
      <c r="B141">
        <f ca="1" t="shared" si="13"/>
        <v>98.4</v>
      </c>
    </row>
    <row r="142" spans="1:2">
      <c r="A142" t="s">
        <v>234</v>
      </c>
      <c r="B142">
        <f ca="1" t="shared" ref="B142:B151" si="14">OFFSET($A$1,(ROW()-1)*4,0,1,1)</f>
        <v>0</v>
      </c>
    </row>
    <row r="143" spans="1:2">
      <c r="A143">
        <v>4</v>
      </c>
      <c r="B143">
        <f ca="1" t="shared" si="14"/>
        <v>0</v>
      </c>
    </row>
    <row r="144" spans="1:2">
      <c r="A144">
        <v>76</v>
      </c>
      <c r="B144">
        <f ca="1" t="shared" si="14"/>
        <v>0</v>
      </c>
    </row>
    <row r="145" spans="1:2">
      <c r="A145">
        <v>95.4871794871795</v>
      </c>
      <c r="B145">
        <f ca="1" t="shared" si="14"/>
        <v>0</v>
      </c>
    </row>
    <row r="146" spans="1:2">
      <c r="A146" t="s">
        <v>243</v>
      </c>
      <c r="B146">
        <f ca="1" t="shared" si="14"/>
        <v>0</v>
      </c>
    </row>
    <row r="147" spans="1:2">
      <c r="A147">
        <v>5</v>
      </c>
      <c r="B147">
        <f ca="1" t="shared" si="14"/>
        <v>0</v>
      </c>
    </row>
    <row r="148" spans="1:2">
      <c r="A148">
        <v>98</v>
      </c>
      <c r="B148">
        <f ca="1" t="shared" si="14"/>
        <v>0</v>
      </c>
    </row>
    <row r="149" spans="1:2">
      <c r="A149">
        <v>91.7441860465116</v>
      </c>
      <c r="B149">
        <f ca="1" t="shared" si="14"/>
        <v>0</v>
      </c>
    </row>
    <row r="150" spans="1:2">
      <c r="A150" t="s">
        <v>902</v>
      </c>
      <c r="B150">
        <f ca="1" t="shared" si="14"/>
        <v>0</v>
      </c>
    </row>
    <row r="151" spans="1:2">
      <c r="A151">
        <v>4</v>
      </c>
      <c r="B151">
        <f ca="1" t="shared" si="14"/>
        <v>0</v>
      </c>
    </row>
    <row r="152" spans="1:2">
      <c r="A152">
        <v>89</v>
      </c>
      <c r="B152">
        <f ca="1" t="shared" ref="B152:B161" si="15">OFFSET($A$1,(ROW()-1)*4,0,1,1)</f>
        <v>0</v>
      </c>
    </row>
    <row r="153" spans="1:2">
      <c r="A153">
        <v>90.3478260869565</v>
      </c>
      <c r="B153">
        <f ca="1" t="shared" si="15"/>
        <v>0</v>
      </c>
    </row>
    <row r="154" spans="1:2">
      <c r="A154" t="s">
        <v>261</v>
      </c>
      <c r="B154">
        <f ca="1" t="shared" si="15"/>
        <v>0</v>
      </c>
    </row>
    <row r="155" spans="1:2">
      <c r="A155">
        <v>6</v>
      </c>
      <c r="B155">
        <f ca="1" t="shared" si="15"/>
        <v>0</v>
      </c>
    </row>
    <row r="156" spans="1:2">
      <c r="A156">
        <v>88</v>
      </c>
      <c r="B156">
        <f ca="1" t="shared" si="15"/>
        <v>0</v>
      </c>
    </row>
    <row r="157" spans="1:2">
      <c r="A157">
        <v>90.3125</v>
      </c>
      <c r="B157">
        <f ca="1" t="shared" si="15"/>
        <v>0</v>
      </c>
    </row>
    <row r="158" spans="2:2">
      <c r="B158">
        <f ca="1" t="shared" si="15"/>
        <v>0</v>
      </c>
    </row>
    <row r="159" spans="2:2">
      <c r="B159">
        <f ca="1" t="shared" si="15"/>
        <v>0</v>
      </c>
    </row>
    <row r="160" spans="2:2">
      <c r="B160">
        <f ca="1" t="shared" si="15"/>
        <v>0</v>
      </c>
    </row>
    <row r="161" spans="1:2">
      <c r="A161">
        <v>93.1428571428571</v>
      </c>
      <c r="B161">
        <f ca="1" t="shared" si="15"/>
        <v>0</v>
      </c>
    </row>
    <row r="165" spans="1:1">
      <c r="A165">
        <v>82.6666666666667</v>
      </c>
    </row>
    <row r="169" spans="1:1">
      <c r="A169">
        <v>83.5</v>
      </c>
    </row>
    <row r="173" spans="1:1">
      <c r="A173">
        <v>97.35</v>
      </c>
    </row>
    <row r="174" spans="1:1">
      <c r="A174" t="s">
        <v>297</v>
      </c>
    </row>
    <row r="175" spans="1:1">
      <c r="A175">
        <v>4</v>
      </c>
    </row>
    <row r="176" spans="1:1">
      <c r="A176">
        <v>96</v>
      </c>
    </row>
    <row r="177" spans="1:1">
      <c r="A177">
        <v>94.5333333333333</v>
      </c>
    </row>
    <row r="181" spans="1:1">
      <c r="A181">
        <v>91</v>
      </c>
    </row>
    <row r="182" spans="1:1">
      <c r="A182" t="s">
        <v>304</v>
      </c>
    </row>
    <row r="183" spans="1:1">
      <c r="A183">
        <v>2</v>
      </c>
    </row>
    <row r="184" spans="1:1">
      <c r="A184">
        <v>94</v>
      </c>
    </row>
    <row r="185" spans="1:1">
      <c r="A185">
        <v>86.9285714285714</v>
      </c>
    </row>
    <row r="189" spans="1:1">
      <c r="A189">
        <v>85.2647058823529</v>
      </c>
    </row>
    <row r="190" spans="1:1">
      <c r="A190" t="s">
        <v>327</v>
      </c>
    </row>
    <row r="191" spans="1:1">
      <c r="A191">
        <v>5</v>
      </c>
    </row>
    <row r="192" spans="1:1">
      <c r="A192">
        <v>97</v>
      </c>
    </row>
    <row r="193" spans="1:1">
      <c r="A193">
        <v>94.5555555555556</v>
      </c>
    </row>
    <row r="197" spans="1:1">
      <c r="A197">
        <v>93.75</v>
      </c>
    </row>
    <row r="201" spans="1:1">
      <c r="A201">
        <v>76.4444444444444</v>
      </c>
    </row>
    <row r="205" spans="1:1">
      <c r="A205">
        <v>77.92</v>
      </c>
    </row>
    <row r="209" spans="1:1">
      <c r="A209">
        <v>87.5</v>
      </c>
    </row>
    <row r="213" spans="1:1">
      <c r="A213">
        <v>83.875</v>
      </c>
    </row>
    <row r="217" spans="1:1">
      <c r="A217">
        <v>81.5384615384615</v>
      </c>
    </row>
    <row r="221" spans="1:1">
      <c r="A221">
        <v>98.3</v>
      </c>
    </row>
    <row r="222" spans="1:1">
      <c r="A222" t="s">
        <v>379</v>
      </c>
    </row>
    <row r="223" spans="1:1">
      <c r="A223">
        <v>6</v>
      </c>
    </row>
    <row r="224" spans="1:1">
      <c r="A224">
        <v>99</v>
      </c>
    </row>
    <row r="225" spans="1:1">
      <c r="A225">
        <v>90.046511627907</v>
      </c>
    </row>
    <row r="226" spans="1:1">
      <c r="A226" t="s">
        <v>386</v>
      </c>
    </row>
    <row r="227" spans="1:1">
      <c r="A227">
        <v>4</v>
      </c>
    </row>
    <row r="228" spans="1:1">
      <c r="A228">
        <v>83</v>
      </c>
    </row>
    <row r="229" spans="1:1">
      <c r="A229">
        <v>93.0869565217391</v>
      </c>
    </row>
    <row r="233" spans="1:1">
      <c r="A233">
        <v>89.6</v>
      </c>
    </row>
    <row r="234" spans="1:1">
      <c r="A234" t="s">
        <v>403</v>
      </c>
    </row>
    <row r="235" spans="1:1">
      <c r="A235">
        <v>1</v>
      </c>
    </row>
    <row r="236" spans="1:1">
      <c r="A236">
        <v>89</v>
      </c>
    </row>
    <row r="237" spans="1:1">
      <c r="A237">
        <v>93</v>
      </c>
    </row>
    <row r="241" spans="1:1">
      <c r="A241">
        <v>88.6666666666667</v>
      </c>
    </row>
    <row r="245" spans="1:1">
      <c r="A245">
        <v>92.695652173913</v>
      </c>
    </row>
    <row r="249" spans="1:1">
      <c r="A249">
        <v>83.4166666666667</v>
      </c>
    </row>
    <row r="253" spans="1:1">
      <c r="A253">
        <v>95.2857142857143</v>
      </c>
    </row>
    <row r="257" spans="1:1">
      <c r="A257">
        <v>91.24</v>
      </c>
    </row>
    <row r="261" spans="1:1">
      <c r="A261">
        <v>97.7</v>
      </c>
    </row>
    <row r="262" spans="1:1">
      <c r="A262" t="s">
        <v>443</v>
      </c>
    </row>
    <row r="263" spans="1:1">
      <c r="A263">
        <v>4</v>
      </c>
    </row>
    <row r="264" spans="1:1">
      <c r="A264">
        <v>98</v>
      </c>
    </row>
    <row r="265" spans="1:1">
      <c r="A265">
        <v>97.1666666666667</v>
      </c>
    </row>
    <row r="269" spans="1:1">
      <c r="A269">
        <v>94.6774193548387</v>
      </c>
    </row>
    <row r="273" spans="1:1">
      <c r="A273">
        <v>96.6153846153846</v>
      </c>
    </row>
    <row r="277" spans="1:1">
      <c r="A277">
        <v>93.5</v>
      </c>
    </row>
    <row r="281" spans="1:1">
      <c r="A281">
        <v>88.5384615384615</v>
      </c>
    </row>
    <row r="285" spans="1:1">
      <c r="A285">
        <v>88.52</v>
      </c>
    </row>
    <row r="289" spans="1:1">
      <c r="A289">
        <v>89.1724137931034</v>
      </c>
    </row>
    <row r="290" spans="1:1">
      <c r="A290" t="s">
        <v>484</v>
      </c>
    </row>
    <row r="291" spans="1:1">
      <c r="A291">
        <v>6</v>
      </c>
    </row>
    <row r="292" spans="1:1">
      <c r="A292">
        <v>94</v>
      </c>
    </row>
    <row r="293" spans="1:1">
      <c r="A293">
        <v>89.1</v>
      </c>
    </row>
    <row r="294" spans="1:1">
      <c r="A294" t="s">
        <v>491</v>
      </c>
    </row>
    <row r="295" spans="1:1">
      <c r="A295">
        <v>1</v>
      </c>
    </row>
    <row r="296" spans="1:1">
      <c r="A296">
        <v>92</v>
      </c>
    </row>
    <row r="297" spans="1:1">
      <c r="A297">
        <v>86.4347826086957</v>
      </c>
    </row>
    <row r="298" spans="1:1">
      <c r="A298" t="s">
        <v>497</v>
      </c>
    </row>
    <row r="299" spans="1:1">
      <c r="A299">
        <v>4</v>
      </c>
    </row>
    <row r="300" spans="1:1">
      <c r="A300">
        <v>78</v>
      </c>
    </row>
    <row r="301" spans="1:1">
      <c r="A301">
        <v>86.6428571428571</v>
      </c>
    </row>
    <row r="305" spans="1:1">
      <c r="A305">
        <v>86.1842105263158</v>
      </c>
    </row>
    <row r="306" spans="1:1">
      <c r="A306" t="s">
        <v>511</v>
      </c>
    </row>
    <row r="307" spans="1:1">
      <c r="A307">
        <v>6</v>
      </c>
    </row>
    <row r="308" spans="1:1">
      <c r="A308">
        <v>90</v>
      </c>
    </row>
    <row r="309" spans="1:1">
      <c r="A309">
        <v>85.90625</v>
      </c>
    </row>
    <row r="310" spans="1:1">
      <c r="A310" t="s">
        <v>521</v>
      </c>
    </row>
    <row r="311" spans="1:1">
      <c r="A311">
        <v>1</v>
      </c>
    </row>
    <row r="312" spans="1:1">
      <c r="A312">
        <v>78</v>
      </c>
    </row>
    <row r="313" spans="1:1">
      <c r="A313">
        <v>87.3714285714286</v>
      </c>
    </row>
    <row r="314" spans="1:1">
      <c r="A314" t="s">
        <v>528</v>
      </c>
    </row>
    <row r="315" spans="1:1">
      <c r="A315">
        <v>1</v>
      </c>
    </row>
    <row r="316" spans="1:1">
      <c r="A316">
        <v>93</v>
      </c>
    </row>
    <row r="317" spans="1:1">
      <c r="A317">
        <v>86.2</v>
      </c>
    </row>
    <row r="321" spans="1:1">
      <c r="A321">
        <v>86.2173913043478</v>
      </c>
    </row>
    <row r="325" spans="1:1">
      <c r="A325">
        <v>89.9705882352941</v>
      </c>
    </row>
    <row r="326" spans="1:1">
      <c r="A326" t="s">
        <v>549</v>
      </c>
    </row>
    <row r="327" spans="1:1">
      <c r="A327">
        <v>6</v>
      </c>
    </row>
    <row r="328" spans="1:1">
      <c r="A328">
        <v>95</v>
      </c>
    </row>
    <row r="329" spans="1:1">
      <c r="A329">
        <v>87.9655172413793</v>
      </c>
    </row>
    <row r="330" spans="1:1">
      <c r="A330" t="s">
        <v>557</v>
      </c>
    </row>
    <row r="331" spans="1:1">
      <c r="A331">
        <v>2</v>
      </c>
    </row>
    <row r="332" spans="1:1">
      <c r="A332">
        <v>94</v>
      </c>
    </row>
    <row r="333" spans="1:1">
      <c r="A333">
        <v>86.1142857142857</v>
      </c>
    </row>
    <row r="334" spans="1:1">
      <c r="A334" t="s">
        <v>565</v>
      </c>
    </row>
    <row r="335" spans="1:1">
      <c r="A335">
        <v>2</v>
      </c>
    </row>
    <row r="336" spans="1:1">
      <c r="A336">
        <v>89</v>
      </c>
    </row>
    <row r="337" spans="1:1">
      <c r="A337">
        <v>86.3947368421053</v>
      </c>
    </row>
    <row r="338" spans="1:1">
      <c r="A338" t="s">
        <v>557</v>
      </c>
    </row>
    <row r="339" spans="1:1">
      <c r="A339">
        <v>3</v>
      </c>
    </row>
    <row r="340" spans="1:1">
      <c r="A340">
        <v>94</v>
      </c>
    </row>
    <row r="341" spans="1:1">
      <c r="A341">
        <v>88.9259259259259</v>
      </c>
    </row>
    <row r="342" spans="1:1">
      <c r="A342" t="s">
        <v>579</v>
      </c>
    </row>
    <row r="343" spans="1:1">
      <c r="A343">
        <v>6</v>
      </c>
    </row>
    <row r="344" spans="1:1">
      <c r="A344">
        <v>91</v>
      </c>
    </row>
    <row r="345" spans="1:1">
      <c r="A345">
        <v>88.40625</v>
      </c>
    </row>
    <row r="346" spans="1:1">
      <c r="A346" t="s">
        <v>587</v>
      </c>
    </row>
    <row r="347" spans="1:1">
      <c r="A347">
        <v>6</v>
      </c>
    </row>
    <row r="348" spans="1:1">
      <c r="A348">
        <v>86</v>
      </c>
    </row>
    <row r="349" spans="1:1">
      <c r="A349">
        <v>81.8571428571429</v>
      </c>
    </row>
    <row r="350" spans="1:1">
      <c r="A350" t="s">
        <v>593</v>
      </c>
    </row>
    <row r="351" spans="1:1">
      <c r="A351">
        <v>3</v>
      </c>
    </row>
    <row r="352" spans="1:1">
      <c r="A352">
        <v>62</v>
      </c>
    </row>
    <row r="353" spans="1:1">
      <c r="A353">
        <v>89.027027027027</v>
      </c>
    </row>
    <row r="354" spans="1:1">
      <c r="A354" t="s">
        <v>599</v>
      </c>
    </row>
    <row r="355" spans="1:1">
      <c r="A355">
        <v>6</v>
      </c>
    </row>
    <row r="356" spans="1:1">
      <c r="A356">
        <v>88</v>
      </c>
    </row>
    <row r="357" spans="1:1">
      <c r="A357">
        <v>82.375</v>
      </c>
    </row>
    <row r="358" spans="1:1">
      <c r="A358" t="s">
        <v>608</v>
      </c>
    </row>
    <row r="359" spans="1:1">
      <c r="A359">
        <v>5</v>
      </c>
    </row>
    <row r="360" spans="1:1">
      <c r="A360">
        <v>85</v>
      </c>
    </row>
    <row r="361" spans="1:1">
      <c r="A361">
        <v>84.9393939393939</v>
      </c>
    </row>
    <row r="362" spans="1:1">
      <c r="A362" t="s">
        <v>616</v>
      </c>
    </row>
    <row r="363" spans="1:1">
      <c r="A363">
        <v>6</v>
      </c>
    </row>
    <row r="364" spans="1:1">
      <c r="A364">
        <v>88</v>
      </c>
    </row>
    <row r="365" spans="1:1">
      <c r="A365">
        <v>89.24</v>
      </c>
    </row>
    <row r="366" spans="1:1">
      <c r="A366" t="s">
        <v>623</v>
      </c>
    </row>
    <row r="367" spans="1:1">
      <c r="A367">
        <v>6</v>
      </c>
    </row>
    <row r="368" spans="1:1">
      <c r="A368">
        <v>90</v>
      </c>
    </row>
    <row r="369" spans="1:1">
      <c r="A369">
        <v>71.08</v>
      </c>
    </row>
    <row r="370" spans="1:1">
      <c r="A370" t="s">
        <v>627</v>
      </c>
    </row>
    <row r="371" spans="1:1">
      <c r="A371">
        <v>5</v>
      </c>
    </row>
    <row r="372" spans="1:1">
      <c r="A372">
        <v>90</v>
      </c>
    </row>
    <row r="373" spans="1:1">
      <c r="A373">
        <v>89.8888888888889</v>
      </c>
    </row>
    <row r="377" spans="1:1">
      <c r="A377">
        <v>90.5</v>
      </c>
    </row>
    <row r="381" spans="1:1">
      <c r="A381">
        <v>92.6666666666667</v>
      </c>
    </row>
    <row r="385" spans="1:1">
      <c r="A385">
        <v>93.8064516129032</v>
      </c>
    </row>
    <row r="389" spans="1:1">
      <c r="A389">
        <v>91.5945945945946</v>
      </c>
    </row>
    <row r="390" spans="1:1">
      <c r="A390" t="s">
        <v>515</v>
      </c>
    </row>
    <row r="391" spans="1:1">
      <c r="A391">
        <v>1</v>
      </c>
    </row>
    <row r="392" spans="1:1">
      <c r="A392">
        <v>83</v>
      </c>
    </row>
    <row r="393" spans="1:1">
      <c r="A393">
        <v>91.9354838709677</v>
      </c>
    </row>
    <row r="394" spans="1:1">
      <c r="A394" t="s">
        <v>669</v>
      </c>
    </row>
    <row r="395" spans="1:1">
      <c r="A395">
        <v>2</v>
      </c>
    </row>
    <row r="396" spans="1:1">
      <c r="A396">
        <v>88</v>
      </c>
    </row>
    <row r="397" spans="1:1">
      <c r="A397">
        <v>92</v>
      </c>
    </row>
    <row r="398" spans="1:1">
      <c r="A398" t="s">
        <v>646</v>
      </c>
    </row>
    <row r="399" spans="1:1">
      <c r="A399">
        <v>2</v>
      </c>
    </row>
    <row r="400" spans="1:1">
      <c r="A400">
        <v>88</v>
      </c>
    </row>
    <row r="401" spans="1:1">
      <c r="A401">
        <v>92.0333333333333</v>
      </c>
    </row>
    <row r="402" spans="1:1">
      <c r="A402" t="s">
        <v>680</v>
      </c>
    </row>
    <row r="403" spans="1:1">
      <c r="A403">
        <v>6</v>
      </c>
    </row>
    <row r="404" spans="1:1">
      <c r="A404">
        <v>92</v>
      </c>
    </row>
    <row r="405" spans="1:1">
      <c r="A405">
        <v>86.8108108108108</v>
      </c>
    </row>
    <row r="406" spans="1:1">
      <c r="A406" t="s">
        <v>651</v>
      </c>
    </row>
    <row r="407" spans="1:1">
      <c r="A407">
        <v>2</v>
      </c>
    </row>
    <row r="408" spans="1:1">
      <c r="A408">
        <v>91</v>
      </c>
    </row>
    <row r="409" spans="1:1">
      <c r="A409">
        <v>86.2857142857143</v>
      </c>
    </row>
    <row r="413" spans="1:1">
      <c r="A413">
        <v>98</v>
      </c>
    </row>
    <row r="417" spans="1:1">
      <c r="A417">
        <v>91.6666666666667</v>
      </c>
    </row>
    <row r="421" spans="1:1">
      <c r="A421">
        <v>91.88</v>
      </c>
    </row>
    <row r="425" spans="1:1">
      <c r="A425">
        <v>96.75</v>
      </c>
    </row>
    <row r="429" spans="1:1">
      <c r="A429">
        <v>95.8076923076923</v>
      </c>
    </row>
    <row r="433" spans="1:1">
      <c r="A433">
        <v>96.3846153846154</v>
      </c>
    </row>
    <row r="437" spans="1:1">
      <c r="A437">
        <v>93.6774193548387</v>
      </c>
    </row>
    <row r="441" spans="1:1">
      <c r="A441">
        <v>95.1153846153846</v>
      </c>
    </row>
    <row r="445" spans="1:1">
      <c r="A445">
        <v>95.2903225806452</v>
      </c>
    </row>
    <row r="449" spans="1:1">
      <c r="A449">
        <v>96.125</v>
      </c>
    </row>
    <row r="453" spans="1:1">
      <c r="A453">
        <v>95.1176470588235</v>
      </c>
    </row>
    <row r="457" spans="1:1">
      <c r="A457">
        <v>97.8928571428571</v>
      </c>
    </row>
    <row r="461" spans="1:1">
      <c r="A461">
        <v>95.3333333333333</v>
      </c>
    </row>
    <row r="465" spans="1:1">
      <c r="A465">
        <v>95.3103448275862</v>
      </c>
    </row>
    <row r="469" spans="1:1">
      <c r="A469">
        <v>93.1052631578947</v>
      </c>
    </row>
    <row r="473" spans="1:1">
      <c r="A473">
        <v>91.1666666666667</v>
      </c>
    </row>
    <row r="477" spans="1:1">
      <c r="A477">
        <v>95.8888888888889</v>
      </c>
    </row>
    <row r="481" spans="1:1">
      <c r="A481">
        <v>96.125</v>
      </c>
    </row>
    <row r="485" spans="1:1">
      <c r="A485">
        <v>96.9615384615385</v>
      </c>
    </row>
    <row r="489" spans="1:1">
      <c r="A489">
        <v>91.3478260869565</v>
      </c>
    </row>
    <row r="493" spans="1:1">
      <c r="A493">
        <v>93.3809523809524</v>
      </c>
    </row>
    <row r="494" spans="1:1">
      <c r="A494" t="s">
        <v>818</v>
      </c>
    </row>
    <row r="495" spans="1:1">
      <c r="A495">
        <v>2</v>
      </c>
    </row>
    <row r="496" spans="1:1">
      <c r="A496">
        <v>99</v>
      </c>
    </row>
    <row r="497" spans="1:1">
      <c r="A497">
        <v>93.3809523809524</v>
      </c>
    </row>
    <row r="498" spans="1:1">
      <c r="A498" t="s">
        <v>818</v>
      </c>
    </row>
    <row r="499" spans="1:1">
      <c r="A499">
        <v>2</v>
      </c>
    </row>
    <row r="500" spans="1:1">
      <c r="A500">
        <v>99</v>
      </c>
    </row>
    <row r="501" spans="1:1">
      <c r="A501">
        <v>94.3142857142857</v>
      </c>
    </row>
    <row r="502" spans="1:1">
      <c r="A502" t="s">
        <v>784</v>
      </c>
    </row>
    <row r="503" spans="1:1">
      <c r="A503">
        <v>1</v>
      </c>
    </row>
    <row r="504" spans="1:1">
      <c r="A504">
        <v>98</v>
      </c>
    </row>
    <row r="505" spans="1:1">
      <c r="A505">
        <v>90.75</v>
      </c>
    </row>
    <row r="509" spans="1:1">
      <c r="A509">
        <v>91.3636363636364</v>
      </c>
    </row>
    <row r="513" spans="1:1">
      <c r="A513">
        <v>93.2727272727273</v>
      </c>
    </row>
    <row r="517" spans="1:1">
      <c r="A517">
        <v>96.5652173913043</v>
      </c>
    </row>
    <row r="521" spans="1:1">
      <c r="A521">
        <v>98.3125</v>
      </c>
    </row>
    <row r="525" spans="1:1">
      <c r="A525">
        <v>93.7916666666667</v>
      </c>
    </row>
    <row r="529" spans="1:1">
      <c r="A529">
        <v>96.9130434782609</v>
      </c>
    </row>
    <row r="533" spans="1:1">
      <c r="A533">
        <v>94.7931034482759</v>
      </c>
    </row>
    <row r="537" spans="1:1">
      <c r="A537">
        <v>98.3703703703704</v>
      </c>
    </row>
    <row r="541" spans="1:1">
      <c r="A541">
        <v>97</v>
      </c>
    </row>
    <row r="545" spans="1:1">
      <c r="A545">
        <v>96.8</v>
      </c>
    </row>
    <row r="549" spans="1:1">
      <c r="A549">
        <v>96.9</v>
      </c>
    </row>
    <row r="553" spans="1:1">
      <c r="A553">
        <v>95.2916666666667</v>
      </c>
    </row>
    <row r="557" spans="1:1">
      <c r="A557">
        <v>94.3846153846154</v>
      </c>
    </row>
    <row r="561" spans="1:1">
      <c r="A561">
        <v>98.4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hs_20</cp:lastModifiedBy>
  <dcterms:created xsi:type="dcterms:W3CDTF">2015-06-05T18:19:00Z</dcterms:created>
  <dcterms:modified xsi:type="dcterms:W3CDTF">2020-11-24T03:08:44Z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