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<sst xmlns="http://schemas.openxmlformats.org/spreadsheetml/2006/main" count="1499" uniqueCount="901">
  <si>
    <t>电气与信息工程学院</t>
  </si>
  <si>
    <t>网络1671</t>
  </si>
  <si>
    <t>班级人数</t>
  </si>
  <si>
    <t>班主任</t>
  </si>
  <si>
    <t>郎博</t>
  </si>
  <si>
    <t>平均分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</si>
  <si>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</si>
  <si>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</si>
  <si>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</si>
  <si>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</si>
  <si>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</si>
  <si>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</si>
  <si>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</si>
  <si>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</si>
  <si>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</si>
  <si>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</si>
  <si>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</si>
  <si>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</si>
  <si>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</si>
  <si>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</si>
  <si>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</si>
  <si>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</si>
  <si>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</si>
  <si>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</si>
  <si>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</si>
  <si>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</si>
  <si>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</si>
  <si>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 xml:space="preserve">班级人数 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</si>
  <si>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</si>
  <si>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</si>
  <si>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</si>
  <si>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</si>
  <si>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</si>
  <si>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</si>
  <si>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</si>
  <si>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</si>
  <si>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</si>
  <si>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</si>
  <si>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</si>
  <si>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</si>
  <si>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</si>
  <si>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</si>
  <si>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</si>
  <si>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</si>
  <si>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</si>
  <si>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</si>
  <si>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</si>
  <si>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</si>
  <si>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</si>
  <si>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</si>
  <si>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</si>
  <si>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</si>
  <si>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</si>
  <si>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</si>
  <si>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</si>
  <si>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</si>
  <si>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</si>
  <si>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</si>
  <si>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</si>
  <si>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</si>
  <si>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</si>
  <si>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</si>
  <si>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</si>
  <si>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</si>
  <si>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</si>
  <si>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</si>
  <si>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</si>
  <si>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</si>
  <si>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</si>
  <si>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</si>
  <si>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</si>
  <si>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</si>
  <si>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</si>
  <si>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</si>
  <si>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</si>
  <si>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</si>
  <si>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</si>
  <si>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</si>
  <si>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</si>
  <si>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</si>
  <si>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</si>
  <si>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</si>
  <si>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</si>
  <si>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</si>
  <si>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</si>
  <si>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</si>
  <si>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</si>
  <si>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</si>
  <si>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</si>
  <si>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</si>
  <si>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</si>
  <si>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</si>
  <si>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</si>
  <si>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</si>
  <si>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</si>
  <si>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</si>
  <si>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</si>
  <si>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</si>
  <si>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</si>
  <si>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</si>
  <si>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</si>
  <si>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</si>
  <si>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</si>
  <si>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</si>
  <si>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</si>
  <si>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</si>
  <si>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</si>
  <si>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</si>
  <si>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</si>
  <si>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</si>
  <si>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</si>
  <si>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r>
      <rPr>
        <b/>
        <sz val="10"/>
        <rFont val="宋体"/>
        <charset val="134"/>
      </rPr>
      <t>二号32</t>
    </r>
    <r>
      <rPr>
        <b/>
        <sz val="10"/>
        <rFont val="宋体"/>
        <charset val="134"/>
      </rPr>
      <t>9</t>
    </r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</si>
  <si>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</si>
  <si>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</si>
  <si>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</si>
  <si>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</si>
  <si>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</si>
  <si>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</si>
  <si>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</si>
  <si>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</si>
  <si>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</si>
  <si>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</si>
  <si>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</si>
  <si>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</t>
    </r>
    <r>
      <rPr>
        <b/>
        <sz val="10"/>
        <rFont val="宋体"/>
        <charset val="134"/>
      </rPr>
      <t>0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</si>
  <si>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</si>
  <si>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</si>
  <si>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</si>
  <si>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</si>
  <si>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</si>
  <si>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</si>
  <si>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</si>
  <si>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</si>
  <si>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</si>
  <si>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</si>
  <si>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</si>
  <si>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</si>
  <si>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</si>
  <si>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</si>
  <si>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</si>
  <si>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</si>
  <si>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</si>
  <si>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</si>
  <si>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</si>
  <si>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</si>
  <si>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</si>
  <si>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</si>
  <si>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</si>
  <si>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</si>
  <si>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</si>
  <si>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</si>
  <si>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</si>
  <si>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</si>
  <si>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</si>
  <si>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</si>
  <si>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</si>
  <si>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</si>
  <si>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</si>
  <si>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r>
      <rPr>
        <b/>
        <sz val="10"/>
        <rFont val="宋体"/>
        <charset val="134"/>
      </rPr>
      <t>移动193</t>
    </r>
    <r>
      <rPr>
        <b/>
        <sz val="10"/>
        <rFont val="宋体"/>
        <charset val="134"/>
      </rPr>
      <t>1</t>
    </r>
  </si>
  <si>
    <t>二号641</t>
  </si>
  <si>
    <t>二号640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</si>
  <si>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</si>
  <si>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</si>
  <si>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58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</si>
  <si>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</si>
  <si>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</si>
  <si>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</si>
  <si>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</si>
  <si>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</si>
  <si>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</si>
  <si>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</si>
  <si>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</si>
  <si>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</si>
  <si>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</si>
  <si>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</si>
  <si>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</si>
  <si>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</si>
  <si>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</si>
  <si>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</si>
  <si>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</si>
  <si>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</si>
  <si>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</si>
  <si>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charset val="134"/>
      </rPr>
      <t>电气2</t>
    </r>
    <r>
      <rPr>
        <b/>
        <sz val="10"/>
        <rFont val="宋体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</si>
  <si>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</si>
  <si>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</si>
  <si>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</si>
  <si>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</si>
  <si>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</si>
  <si>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</si>
  <si>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charset val="134"/>
      </rPr>
      <t>电气202</t>
    </r>
    <r>
      <rPr>
        <b/>
        <sz val="10"/>
        <rFont val="宋体"/>
        <charset val="134"/>
      </rPr>
      <t>2</t>
    </r>
  </si>
  <si>
    <t>史伟</t>
  </si>
  <si>
    <t>一号512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</si>
  <si>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</si>
  <si>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14</t>
    </r>
  </si>
  <si>
    <t>四号624</t>
  </si>
  <si>
    <r>
      <rPr>
        <b/>
        <sz val="10"/>
        <rFont val="宋体"/>
        <charset val="134"/>
      </rPr>
      <t>电子202</t>
    </r>
    <r>
      <rPr>
        <b/>
        <sz val="10"/>
        <rFont val="宋体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</si>
  <si>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</si>
  <si>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</si>
  <si>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</si>
  <si>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</si>
  <si>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</si>
  <si>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</si>
  <si>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</si>
  <si>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</si>
  <si>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</si>
  <si>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</si>
  <si>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</si>
  <si>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</si>
  <si>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</si>
  <si>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</si>
  <si>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</si>
  <si>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</si>
  <si>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charset val="134"/>
      </rPr>
      <t>移动2</t>
    </r>
    <r>
      <rPr>
        <b/>
        <sz val="10"/>
        <rFont val="宋体"/>
        <charset val="134"/>
      </rPr>
      <t>031</t>
    </r>
  </si>
  <si>
    <t>一号419</t>
  </si>
  <si>
    <t>一号421</t>
  </si>
  <si>
    <t>一号422</t>
  </si>
  <si>
    <t>一号423</t>
  </si>
  <si>
    <t>一号424</t>
  </si>
  <si>
    <t>四号507</t>
  </si>
  <si>
    <t>四号509</t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</si>
  <si>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</si>
  <si>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</si>
  <si>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</si>
  <si>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</si>
  <si>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</si>
  <si>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</si>
  <si>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</si>
  <si>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</si>
  <si>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</si>
  <si>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</si>
  <si>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</si>
  <si>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</si>
  <si>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</si>
  <si>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</si>
  <si>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</si>
  <si>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</si>
  <si>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charset val="134"/>
      </rPr>
      <t>网络2</t>
    </r>
    <r>
      <rPr>
        <b/>
        <sz val="10"/>
        <rFont val="宋体"/>
        <charset val="134"/>
      </rPr>
      <t>031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</si>
  <si>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</si>
  <si>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</si>
  <si>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</si>
  <si>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</si>
  <si>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</si>
  <si>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29</t>
    </r>
  </si>
  <si>
    <t>二号531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</si>
  <si>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</si>
  <si>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</si>
  <si>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</si>
  <si>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</si>
  <si>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</si>
  <si>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</si>
  <si>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</si>
  <si>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</si>
  <si>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</si>
  <si>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031</t>
    </r>
  </si>
  <si>
    <t>四号502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</si>
  <si>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</si>
  <si>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</si>
  <si>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05</t>
    </r>
  </si>
  <si>
    <t>一号425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</si>
  <si>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</si>
  <si>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7</t>
    </r>
  </si>
  <si>
    <r>
      <rPr>
        <b/>
        <sz val="10"/>
        <rFont val="宋体"/>
        <charset val="134"/>
      </rPr>
      <t>一号42</t>
    </r>
    <r>
      <rPr>
        <b/>
        <sz val="10"/>
        <rFont val="宋体"/>
        <charset val="134"/>
      </rPr>
      <t>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</si>
  <si>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</si>
  <si>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动漫2</t>
    </r>
    <r>
      <rPr>
        <b/>
        <sz val="10"/>
        <rFont val="宋体"/>
        <charset val="134"/>
      </rPr>
      <t>032</t>
    </r>
  </si>
  <si>
    <t>1号423</t>
  </si>
  <si>
    <r>
      <rPr>
        <b/>
        <sz val="10"/>
        <rFont val="宋体"/>
        <charset val="134"/>
      </rPr>
      <t>1号42</t>
    </r>
    <r>
      <rPr>
        <b/>
        <sz val="10"/>
        <rFont val="宋体"/>
        <charset val="134"/>
      </rPr>
      <t>4</t>
    </r>
  </si>
  <si>
    <t>1号426</t>
  </si>
  <si>
    <r>
      <rPr>
        <b/>
        <sz val="10"/>
        <rFont val="宋体"/>
        <charset val="134"/>
      </rPr>
      <t>4号</t>
    </r>
    <r>
      <rPr>
        <b/>
        <sz val="10"/>
        <rFont val="宋体"/>
        <charset val="134"/>
      </rPr>
      <t>625</t>
    </r>
  </si>
  <si>
    <r>
      <rPr>
        <b/>
        <sz val="10"/>
        <rFont val="宋体"/>
        <charset val="134"/>
      </rPr>
      <t>电子2</t>
    </r>
    <r>
      <rPr>
        <b/>
        <sz val="10"/>
        <rFont val="宋体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</si>
  <si>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</si>
  <si>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</si>
  <si>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</si>
  <si>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</si>
  <si>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</si>
  <si>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</si>
  <si>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charset val="134"/>
      </rPr>
      <t>人工智能2</t>
    </r>
    <r>
      <rPr>
        <b/>
        <sz val="10"/>
        <rFont val="宋体"/>
        <charset val="134"/>
      </rPr>
      <t>031</t>
    </r>
  </si>
  <si>
    <t>一号435</t>
  </si>
  <si>
    <t>一号437</t>
  </si>
  <si>
    <t>一号438</t>
  </si>
  <si>
    <t>一号439</t>
  </si>
  <si>
    <t>四号623</t>
  </si>
  <si>
    <t>机电工程学院</t>
  </si>
  <si>
    <t>机电1671</t>
  </si>
  <si>
    <t>王旭辉</t>
  </si>
  <si>
    <t>一号205</t>
  </si>
  <si>
    <t>一号207</t>
  </si>
  <si>
    <t>一号208</t>
  </si>
  <si>
    <t>汽车1671</t>
  </si>
  <si>
    <t>张雪</t>
  </si>
  <si>
    <t>一号209</t>
  </si>
  <si>
    <t>一号210</t>
  </si>
  <si>
    <t>一号212</t>
  </si>
  <si>
    <t>一号214</t>
  </si>
  <si>
    <t>机电1832</t>
  </si>
  <si>
    <t>解金柱</t>
  </si>
  <si>
    <t>一号109</t>
  </si>
  <si>
    <t>一号111</t>
  </si>
  <si>
    <t>一号112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</si>
  <si>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</si>
  <si>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</si>
  <si>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</si>
  <si>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</si>
  <si>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</si>
  <si>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</si>
  <si>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</si>
  <si>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</si>
  <si>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</si>
  <si>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一号410</t>
  </si>
  <si>
    <t>汽修1831</t>
  </si>
  <si>
    <t>王昫</t>
  </si>
  <si>
    <t>一号211</t>
  </si>
  <si>
    <t>一号213</t>
  </si>
  <si>
    <t>一号215</t>
  </si>
  <si>
    <t>一号216</t>
  </si>
  <si>
    <t>一号218</t>
  </si>
  <si>
    <t>新能源1831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</si>
  <si>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</si>
  <si>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</si>
  <si>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</si>
  <si>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</si>
  <si>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</si>
  <si>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</si>
  <si>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</si>
  <si>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</si>
  <si>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</si>
  <si>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</si>
  <si>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</si>
  <si>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</si>
  <si>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</si>
  <si>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</si>
  <si>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刘丽娜</t>
  </si>
  <si>
    <t>一号118</t>
  </si>
  <si>
    <t>机械1921</t>
  </si>
  <si>
    <t>刘安安</t>
  </si>
  <si>
    <t>一号521</t>
  </si>
  <si>
    <t>一号523</t>
  </si>
  <si>
    <t>一号525</t>
  </si>
  <si>
    <t>机电1921</t>
  </si>
  <si>
    <t>杨敏</t>
  </si>
  <si>
    <t>一号511</t>
  </si>
  <si>
    <t>一号513</t>
  </si>
  <si>
    <t>一号514</t>
  </si>
  <si>
    <t>一号515</t>
  </si>
  <si>
    <t>一号516</t>
  </si>
  <si>
    <t>机电1922</t>
  </si>
  <si>
    <t>一号517</t>
  </si>
  <si>
    <t>一号518</t>
  </si>
  <si>
    <t>一号519</t>
  </si>
  <si>
    <t>一号520</t>
  </si>
  <si>
    <t>机电1771</t>
  </si>
  <si>
    <t>孙显团</t>
  </si>
  <si>
    <t>一号南605</t>
  </si>
  <si>
    <t>一号南606</t>
  </si>
  <si>
    <t>一号南608</t>
  </si>
  <si>
    <t>一号南610</t>
  </si>
  <si>
    <t>三号209</t>
  </si>
  <si>
    <t>汽车1771</t>
  </si>
  <si>
    <t>侯勇</t>
  </si>
  <si>
    <t>一号南601</t>
  </si>
  <si>
    <t>一号南602</t>
  </si>
  <si>
    <t>一号南603</t>
  </si>
  <si>
    <t>一号南604</t>
  </si>
  <si>
    <t>一号608</t>
  </si>
  <si>
    <t>机电1931</t>
  </si>
  <si>
    <t>赵萌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</si>
  <si>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</si>
  <si>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</si>
  <si>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</si>
  <si>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</si>
  <si>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</si>
  <si>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</si>
  <si>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</si>
  <si>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机电1932</t>
  </si>
  <si>
    <t>一号南615</t>
  </si>
  <si>
    <t>一号南617</t>
  </si>
  <si>
    <t>一号南619</t>
  </si>
  <si>
    <t>一号南618</t>
  </si>
  <si>
    <t>一号南620</t>
  </si>
  <si>
    <t>一号南622</t>
  </si>
  <si>
    <t>三号401</t>
  </si>
  <si>
    <t>一号南134</t>
  </si>
  <si>
    <t>一号113</t>
  </si>
  <si>
    <t>机电1933</t>
  </si>
  <si>
    <t>一号南621</t>
  </si>
  <si>
    <t>一号南623</t>
  </si>
  <si>
    <t>一号南624</t>
  </si>
  <si>
    <t>一号南625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</si>
  <si>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</si>
  <si>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</si>
  <si>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</si>
  <si>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</si>
  <si>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</si>
  <si>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</si>
  <si>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</si>
  <si>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</si>
  <si>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一号142</t>
  </si>
  <si>
    <t>机电1935</t>
  </si>
  <si>
    <t>一号南501</t>
  </si>
  <si>
    <t>一号南503</t>
  </si>
  <si>
    <t>一号南504</t>
  </si>
  <si>
    <t>一号南506</t>
  </si>
  <si>
    <t>汽修1931</t>
  </si>
  <si>
    <t>孙文明</t>
  </si>
  <si>
    <t>一号南505</t>
  </si>
  <si>
    <t>一号南508</t>
  </si>
  <si>
    <t>一号南510</t>
  </si>
  <si>
    <t>新能源1931</t>
  </si>
  <si>
    <t>兰健</t>
  </si>
  <si>
    <t>一号303</t>
  </si>
  <si>
    <t>一号304</t>
  </si>
  <si>
    <t>一号302</t>
  </si>
  <si>
    <t>三号404</t>
  </si>
  <si>
    <t>虚拟1931</t>
  </si>
  <si>
    <t>一号南507</t>
  </si>
  <si>
    <t>一号南509</t>
  </si>
  <si>
    <t>一号南512</t>
  </si>
  <si>
    <t>三号403</t>
  </si>
  <si>
    <t>机电2020级新生卫生成绩</t>
  </si>
  <si>
    <t>机器人2021</t>
  </si>
  <si>
    <t>一号413</t>
  </si>
  <si>
    <t>一号415</t>
  </si>
  <si>
    <t>一号416</t>
  </si>
  <si>
    <t>一号418</t>
  </si>
  <si>
    <t>机电1871</t>
  </si>
  <si>
    <t>一号201</t>
  </si>
  <si>
    <t>一号202</t>
  </si>
  <si>
    <t>一号203</t>
  </si>
  <si>
    <t>一号204</t>
  </si>
  <si>
    <t>一号206</t>
  </si>
  <si>
    <t>机电2031</t>
  </si>
  <si>
    <t>一号305</t>
  </si>
  <si>
    <t>一号306</t>
  </si>
  <si>
    <t>一号307</t>
  </si>
  <si>
    <t>一号308</t>
  </si>
  <si>
    <t>一号309</t>
  </si>
  <si>
    <t>一号310</t>
  </si>
  <si>
    <t>一号312</t>
  </si>
  <si>
    <t>机电2032</t>
  </si>
  <si>
    <t>一号311</t>
  </si>
  <si>
    <t>一号313</t>
  </si>
  <si>
    <t>一号314</t>
  </si>
  <si>
    <t>一号315</t>
  </si>
  <si>
    <t>一号316</t>
  </si>
  <si>
    <t>一号318</t>
  </si>
  <si>
    <t>机电2033</t>
  </si>
  <si>
    <t>一号317</t>
  </si>
  <si>
    <t>一号319</t>
  </si>
  <si>
    <t>一号320</t>
  </si>
  <si>
    <t>一号322</t>
  </si>
  <si>
    <t>三号205</t>
  </si>
  <si>
    <t>一号404</t>
  </si>
  <si>
    <t>机电2034</t>
  </si>
  <si>
    <t>崔蕊</t>
  </si>
  <si>
    <t>一号321</t>
  </si>
  <si>
    <t>一号323</t>
  </si>
  <si>
    <t>一号324</t>
  </si>
  <si>
    <t>一号325</t>
  </si>
  <si>
    <t>机械2031</t>
  </si>
  <si>
    <t>一号401</t>
  </si>
  <si>
    <t>一号403</t>
  </si>
  <si>
    <t>一号405</t>
  </si>
  <si>
    <t>一号406</t>
  </si>
  <si>
    <t>虚拟2031</t>
  </si>
  <si>
    <t>一号407</t>
  </si>
  <si>
    <t>一号409</t>
  </si>
  <si>
    <t>一号412</t>
  </si>
  <si>
    <t>三号203</t>
  </si>
  <si>
    <t>新能源2031</t>
  </si>
  <si>
    <t>一号411</t>
  </si>
  <si>
    <t>一号414</t>
  </si>
  <si>
    <t>建工工程学院</t>
  </si>
  <si>
    <t>造价1671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</si>
  <si>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</si>
  <si>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</si>
  <si>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</si>
  <si>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</si>
  <si>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</si>
  <si>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</si>
  <si>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</si>
  <si>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</si>
  <si>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</si>
  <si>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</si>
  <si>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</si>
  <si>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</si>
  <si>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</si>
  <si>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</si>
  <si>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</si>
  <si>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</si>
  <si>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</si>
  <si>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</si>
  <si>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</si>
  <si>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</si>
  <si>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</si>
  <si>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</si>
  <si>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</si>
  <si>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</si>
  <si>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</si>
  <si>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</si>
  <si>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</si>
  <si>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</si>
  <si>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</si>
  <si>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</si>
  <si>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</si>
  <si>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</si>
  <si>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</si>
  <si>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</si>
  <si>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</si>
  <si>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</si>
  <si>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</si>
  <si>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</si>
  <si>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</si>
  <si>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</si>
  <si>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</si>
  <si>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</si>
  <si>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</si>
  <si>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</si>
  <si>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</si>
  <si>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</si>
  <si>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</si>
  <si>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</si>
  <si>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</si>
  <si>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</si>
  <si>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</si>
  <si>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</si>
  <si>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</si>
  <si>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</si>
  <si>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</si>
  <si>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</si>
  <si>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</si>
  <si>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</si>
  <si>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四号221</t>
  </si>
  <si>
    <t>四号214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</si>
  <si>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</si>
  <si>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</si>
  <si>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</si>
  <si>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</si>
  <si>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</si>
  <si>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</si>
  <si>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</si>
  <si>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</si>
  <si>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</si>
  <si>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</si>
  <si>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</si>
  <si>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</si>
  <si>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</si>
  <si>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</si>
  <si>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</si>
  <si>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</si>
  <si>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</si>
  <si>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</si>
  <si>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</si>
  <si>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</si>
  <si>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</si>
  <si>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</si>
  <si>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</si>
  <si>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</si>
  <si>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</si>
  <si>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</si>
  <si>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</si>
  <si>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</si>
  <si>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</si>
  <si>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</si>
  <si>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</si>
  <si>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</si>
  <si>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</si>
  <si>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</si>
  <si>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</si>
  <si>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</si>
  <si>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</si>
  <si>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</si>
  <si>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</si>
  <si>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</si>
  <si>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</si>
  <si>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</si>
  <si>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</si>
  <si>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</si>
  <si>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</si>
  <si>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</si>
  <si>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</si>
  <si>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</si>
  <si>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</si>
  <si>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</si>
  <si>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</si>
  <si>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</si>
  <si>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</si>
  <si>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</si>
  <si>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</si>
  <si>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</si>
  <si>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</si>
  <si>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</si>
  <si>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</si>
  <si>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</si>
  <si>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</si>
  <si>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</si>
  <si>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</si>
  <si>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</si>
  <si>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</si>
  <si>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</si>
  <si>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</si>
  <si>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</si>
  <si>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</si>
  <si>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</si>
  <si>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</si>
  <si>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</si>
  <si>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</si>
  <si>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</si>
  <si>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</si>
  <si>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</si>
  <si>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</si>
  <si>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</si>
  <si>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</si>
  <si>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</si>
  <si>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</si>
  <si>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</si>
  <si>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</si>
  <si>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</si>
  <si>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</si>
  <si>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</si>
  <si>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</si>
  <si>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</si>
  <si>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</si>
  <si>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</si>
  <si>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</si>
  <si>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charset val="134"/>
      </rPr>
      <t>建筑与测绘工程学院20</t>
    </r>
    <r>
      <rPr>
        <b/>
        <sz val="18"/>
        <rFont val="宋体"/>
        <charset val="134"/>
      </rPr>
      <t>20</t>
    </r>
    <r>
      <rPr>
        <b/>
        <sz val="18"/>
        <rFont val="宋体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</si>
  <si>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</si>
  <si>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</si>
  <si>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</si>
  <si>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</si>
  <si>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</si>
  <si>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</si>
  <si>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</si>
  <si>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</si>
  <si>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</si>
  <si>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</si>
  <si>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</si>
  <si>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</si>
  <si>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</si>
  <si>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</si>
  <si>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</si>
  <si>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</si>
  <si>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</si>
  <si>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</si>
  <si>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</si>
  <si>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</si>
  <si>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</si>
  <si>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</si>
  <si>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</si>
  <si>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</si>
  <si>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</si>
  <si>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</si>
  <si>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</si>
  <si>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</si>
  <si>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</si>
  <si>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</si>
  <si>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</si>
  <si>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</si>
  <si>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</si>
  <si>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</si>
  <si>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</si>
  <si>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林忠华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</si>
  <si>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</si>
  <si>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</si>
  <si>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</si>
  <si>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</si>
  <si>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</si>
  <si>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</si>
  <si>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</si>
  <si>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</si>
  <si>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</si>
  <si>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</si>
  <si>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</si>
  <si>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</si>
  <si>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</si>
  <si>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</si>
  <si>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</si>
  <si>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</si>
  <si>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</si>
  <si>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</si>
  <si>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</si>
  <si>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</si>
  <si>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</si>
  <si>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</si>
  <si>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</si>
  <si>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</si>
  <si>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</si>
  <si>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</si>
  <si>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</si>
  <si>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二号235</t>
  </si>
  <si>
    <t>二号232</t>
  </si>
  <si>
    <t>三号625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</si>
  <si>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</si>
  <si>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</si>
  <si>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</si>
  <si>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</si>
  <si>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</si>
  <si>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</si>
  <si>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</si>
  <si>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</si>
  <si>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</si>
  <si>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</si>
  <si>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</si>
  <si>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</si>
  <si>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</si>
  <si>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</si>
  <si>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</si>
  <si>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</si>
  <si>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</si>
  <si>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</si>
  <si>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</si>
  <si>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</si>
  <si>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</si>
  <si>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</si>
  <si>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</si>
  <si>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</si>
  <si>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</si>
  <si>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</si>
  <si>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</si>
  <si>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</si>
  <si>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</si>
  <si>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</si>
  <si>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</si>
  <si>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</si>
  <si>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</si>
  <si>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</si>
  <si>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</si>
  <si>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</si>
  <si>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</si>
  <si>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</si>
  <si>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</si>
  <si>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</si>
  <si>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</si>
  <si>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</si>
  <si>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</si>
  <si>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</si>
  <si>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</si>
  <si>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</si>
  <si>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</si>
  <si>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</si>
  <si>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</si>
  <si>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</si>
  <si>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</si>
  <si>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</si>
  <si>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</si>
  <si>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</si>
  <si>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</si>
  <si>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</si>
  <si>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二号110</t>
  </si>
  <si>
    <t>空乘1832</t>
  </si>
  <si>
    <t>二号116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</si>
  <si>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</si>
  <si>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</si>
  <si>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</si>
  <si>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</si>
  <si>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</si>
  <si>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</si>
  <si>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</si>
  <si>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</si>
  <si>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</si>
  <si>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</si>
  <si>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</si>
  <si>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三号334</t>
  </si>
  <si>
    <t>二号122</t>
  </si>
  <si>
    <t>会计1921</t>
  </si>
  <si>
    <t xml:space="preserve"> </t>
  </si>
  <si>
    <t>三号433</t>
  </si>
  <si>
    <t>三号430</t>
  </si>
  <si>
    <t>三号432</t>
  </si>
  <si>
    <t>三号434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</si>
  <si>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</si>
  <si>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</si>
  <si>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</si>
  <si>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</si>
  <si>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</si>
  <si>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</si>
  <si>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</si>
  <si>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</si>
  <si>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</si>
  <si>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</si>
  <si>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</si>
  <si>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</si>
  <si>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</si>
  <si>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</si>
  <si>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</si>
  <si>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</si>
  <si>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</si>
  <si>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</si>
  <si>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</si>
  <si>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</si>
  <si>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</si>
  <si>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</si>
  <si>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</si>
  <si>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</si>
  <si>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</si>
  <si>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</si>
  <si>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</si>
  <si>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</si>
  <si>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</si>
  <si>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</si>
  <si>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</si>
  <si>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</si>
  <si>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</si>
  <si>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</si>
  <si>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</si>
  <si>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</si>
  <si>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</si>
  <si>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</si>
  <si>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</si>
  <si>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</si>
  <si>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</si>
  <si>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</si>
  <si>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二号216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</si>
  <si>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</si>
  <si>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</si>
  <si>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</si>
  <si>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</si>
  <si>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08</t>
    </r>
  </si>
  <si>
    <t>电商1932</t>
  </si>
  <si>
    <t>二号217</t>
  </si>
  <si>
    <t>二号218</t>
  </si>
  <si>
    <t>二号236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</si>
  <si>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</si>
  <si>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三号406</t>
    </r>
  </si>
  <si>
    <t>三号618</t>
  </si>
  <si>
    <t>工商1931</t>
  </si>
  <si>
    <t>二号213</t>
  </si>
  <si>
    <t>二号214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</si>
  <si>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</si>
  <si>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</si>
  <si>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</si>
  <si>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</si>
  <si>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</si>
  <si>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</si>
  <si>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</si>
  <si>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</si>
  <si>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</si>
  <si>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</si>
  <si>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</si>
  <si>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</si>
  <si>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二号221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</si>
  <si>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</si>
  <si>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</si>
  <si>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</si>
  <si>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</si>
  <si>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</si>
  <si>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</si>
  <si>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</si>
  <si>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三号406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</si>
  <si>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</si>
  <si>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</si>
  <si>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</si>
  <si>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</si>
  <si>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</si>
  <si>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</si>
  <si>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</si>
  <si>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杨岭</t>
  </si>
  <si>
    <t>二号230</t>
  </si>
  <si>
    <t>二号231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</si>
  <si>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</si>
  <si>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</si>
  <si>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</si>
  <si>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</si>
  <si>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</si>
  <si>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</si>
  <si>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</si>
  <si>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</si>
  <si>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</si>
  <si>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</si>
  <si>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</si>
  <si>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</si>
  <si>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</si>
  <si>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</si>
  <si>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</si>
  <si>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</si>
  <si>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</si>
  <si>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</si>
  <si>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</si>
  <si>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</si>
  <si>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</si>
  <si>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</si>
  <si>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</si>
  <si>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</si>
  <si>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</si>
  <si>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二号307</t>
  </si>
  <si>
    <t>三号616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</si>
  <si>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</si>
  <si>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</si>
  <si>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</si>
  <si>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</si>
  <si>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</si>
  <si>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</si>
  <si>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</si>
  <si>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</si>
  <si>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</si>
  <si>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杨双双</t>
  </si>
  <si>
    <t>二号301</t>
  </si>
  <si>
    <t>二号302</t>
  </si>
  <si>
    <t>三号614</t>
  </si>
  <si>
    <t>三号615</t>
  </si>
  <si>
    <t>文秘2031</t>
  </si>
  <si>
    <t>二号313</t>
  </si>
  <si>
    <t>三号617</t>
  </si>
  <si>
    <t>三号619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</si>
</sst>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color theme="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等线"/>
      <charset val="134"/>
      <scheme val="minor"/>
    </font>
    <font>
      <b/>
      <sz val="10"/>
      <name val="Times New Roman"/>
      <charset val="134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0" fillId="21" borderId="7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5" fillId="0" borderId="0">
      <protection locked="0"/>
    </xf>
    <xf numFmtId="41" fontId="2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>
      <protection locked="0"/>
    </xf>
    <xf numFmtId="0" fontId="21" fillId="17" borderId="9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0" borderId="0" applyBorder="0">
      <alignment vertical="center"/>
    </xf>
    <xf numFmtId="0" fontId="27" fillId="0" borderId="0" applyBorder="0">
      <alignment vertical="center"/>
    </xf>
    <xf numFmtId="0" fontId="34" fillId="0" borderId="8" applyNumberFormat="0" applyFill="0" applyAlignment="0" applyProtection="0">
      <alignment vertical="center"/>
    </xf>
    <xf numFmtId="0" fontId="27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36" fillId="28" borderId="12" applyNumberFormat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16" fillId="3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0" borderId="0">
      <protection locked="0"/>
    </xf>
    <xf numFmtId="0" fontId="10" fillId="0" borderId="0">
      <alignment vertical="center"/>
    </xf>
    <xf numFmtId="0" fontId="27" fillId="0" borderId="0">
      <protection locked="0"/>
    </xf>
  </cellStyleXfs>
  <cellXfs count="9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5" fillId="0" borderId="0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/>
    </xf>
    <xf numFmtId="0" fontId="6" fillId="7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1" fillId="0" borderId="1" xfId="15" applyFont="1" applyBorder="1" applyAlignment="1" applyProtection="1">
      <alignment horizontal="center"/>
    </xf>
    <xf numFmtId="0" fontId="1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10" applyFont="1" applyFill="1" applyBorder="1" applyAlignment="1">
      <alignment horizontal="center"/>
    </xf>
    <xf numFmtId="0" fontId="4" fillId="2" borderId="1" xfId="15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4" fillId="2" borderId="1" xfId="58" applyFont="1" applyFill="1" applyBorder="1" applyAlignment="1">
      <alignment horizontal="center"/>
    </xf>
    <xf numFmtId="0" fontId="1" fillId="0" borderId="1" xfId="5" applyFont="1" applyFill="1" applyBorder="1" applyAlignment="1" applyProtection="1">
      <alignment horizontal="center" vertical="center" wrapText="1"/>
    </xf>
    <xf numFmtId="0" fontId="1" fillId="0" borderId="1" xfId="26" applyFont="1" applyBorder="1" applyAlignment="1">
      <alignment horizontal="center"/>
    </xf>
    <xf numFmtId="0" fontId="1" fillId="0" borderId="1" xfId="26" applyFont="1" applyFill="1" applyBorder="1" applyAlignment="1">
      <alignment horizontal="center"/>
    </xf>
    <xf numFmtId="0" fontId="1" fillId="0" borderId="1" xfId="15" applyFont="1" applyFill="1" applyBorder="1" applyAlignment="1" applyProtection="1">
      <alignment horizontal="center"/>
    </xf>
    <xf numFmtId="0" fontId="1" fillId="2" borderId="1" xfId="48" applyFont="1" applyFill="1" applyBorder="1" applyAlignment="1">
      <alignment horizontal="center"/>
    </xf>
    <xf numFmtId="0" fontId="1" fillId="2" borderId="1" xfId="59" applyFont="1" applyFill="1" applyBorder="1" applyAlignment="1" applyProtection="1">
      <alignment horizontal="center"/>
    </xf>
    <xf numFmtId="0" fontId="8" fillId="0" borderId="1" xfId="48" applyFont="1" applyBorder="1" applyAlignment="1">
      <alignment horizontal="center"/>
    </xf>
    <xf numFmtId="0" fontId="8" fillId="0" borderId="1" xfId="59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23" applyFont="1" applyBorder="1" applyAlignment="1">
      <alignment horizontal="center"/>
    </xf>
    <xf numFmtId="0" fontId="8" fillId="0" borderId="1" xfId="23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4" applyFont="1" applyBorder="1" applyAlignment="1">
      <alignment horizontal="center"/>
    </xf>
    <xf numFmtId="0" fontId="9" fillId="0" borderId="1" xfId="58" applyFont="1" applyBorder="1" applyAlignment="1">
      <alignment horizontal="center" vertical="center"/>
    </xf>
    <xf numFmtId="0" fontId="9" fillId="0" borderId="1" xfId="58" applyFont="1" applyBorder="1">
      <alignment vertical="center"/>
    </xf>
    <xf numFmtId="0" fontId="9" fillId="0" borderId="1" xfId="58" applyFont="1" applyFill="1" applyBorder="1" applyAlignment="1">
      <alignment horizontal="center" vertical="center"/>
    </xf>
    <xf numFmtId="0" fontId="1" fillId="2" borderId="1" xfId="57" applyFont="1" applyFill="1" applyBorder="1" applyAlignment="1" applyProtection="1">
      <alignment horizontal="center"/>
    </xf>
    <xf numFmtId="0" fontId="1" fillId="0" borderId="1" xfId="57" applyFont="1" applyBorder="1" applyAlignment="1" applyProtection="1">
      <alignment horizontal="center"/>
    </xf>
    <xf numFmtId="0" fontId="4" fillId="2" borderId="1" xfId="59" applyFont="1" applyFill="1" applyBorder="1" applyAlignment="1" applyProtection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54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7" borderId="0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8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5" fillId="2" borderId="1" xfId="0" applyFont="1" applyFill="1" applyBorder="1" applyAlignment="1"/>
    <xf numFmtId="0" fontId="15" fillId="3" borderId="1" xfId="0" applyFont="1" applyFill="1" applyBorder="1" applyAlignment="1"/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6 6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常规 7 4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4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568"/>
  <sheetViews>
    <sheetView tabSelected="1" topLeftCell="A548" workbookViewId="0">
      <selection activeCell="A569" sqref="$A569:$XFD572"/>
    </sheetView>
  </sheetViews>
  <sheetFormatPr defaultColWidth="9" defaultRowHeight="14.25"/>
  <cols>
    <col min="1" max="1" width="10.375" customWidth="1"/>
  </cols>
  <sheetData>
    <row r="1" s="1" customFormat="1" ht="22.5" spans="1:6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25"/>
      <c r="Q1" s="25"/>
      <c r="R1" s="25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="1" customFormat="1" ht="12.75" spans="1:64">
      <c r="A2" s="14" t="s">
        <v>1</v>
      </c>
      <c r="B2" s="15" t="s">
        <v>2</v>
      </c>
      <c r="C2" s="15">
        <f>A4+B4+C4+D4</f>
        <v>10</v>
      </c>
      <c r="D2" s="15" t="s">
        <v>3</v>
      </c>
      <c r="E2" s="15" t="s">
        <v>4</v>
      </c>
      <c r="F2" s="15" t="s">
        <v>5</v>
      </c>
      <c r="G2" s="16">
        <f>(A4*A5+B4*B5+C4*C5+D4*D5+E4*E5+F4*F5+G4*G5)/C2</f>
        <v>81.2</v>
      </c>
      <c r="H2" s="15"/>
      <c r="I2" s="15"/>
      <c r="J2" s="15"/>
      <c r="K2" s="15"/>
      <c r="L2" s="15"/>
      <c r="M2" s="26"/>
      <c r="N2" s="15"/>
      <c r="O2" s="15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</row>
    <row r="3" s="2" customFormat="1" ht="12.75" spans="1:64">
      <c r="A3" s="15" t="s">
        <v>6</v>
      </c>
      <c r="B3" s="15" t="s">
        <v>7</v>
      </c>
      <c r="C3" s="15" t="s">
        <v>8</v>
      </c>
      <c r="D3" s="15"/>
      <c r="E3" s="15"/>
      <c r="F3" s="15"/>
      <c r="G3" s="15"/>
      <c r="H3" s="15"/>
      <c r="I3" s="15"/>
      <c r="J3" s="15"/>
      <c r="K3" s="15"/>
      <c r="L3" s="15"/>
      <c r="M3" s="26"/>
      <c r="N3" s="20"/>
      <c r="O3" s="20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</row>
    <row r="4" s="2" customFormat="1" ht="12.75" spans="1:64">
      <c r="A4" s="15">
        <v>2</v>
      </c>
      <c r="B4" s="15">
        <v>6</v>
      </c>
      <c r="C4" s="17">
        <v>2</v>
      </c>
      <c r="D4" s="15"/>
      <c r="E4" s="15"/>
      <c r="F4" s="15"/>
      <c r="G4" s="15"/>
      <c r="H4" s="15"/>
      <c r="I4" s="15"/>
      <c r="J4" s="17"/>
      <c r="K4" s="17"/>
      <c r="L4" s="17"/>
      <c r="M4" s="22"/>
      <c r="N4" s="20"/>
      <c r="O4" s="20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</row>
    <row r="5" s="3" customFormat="1" ht="12" spans="1:64">
      <c r="A5" s="18">
        <v>82</v>
      </c>
      <c r="B5" s="18">
        <v>81</v>
      </c>
      <c r="C5" s="18">
        <v>81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="1" customFormat="1" ht="12.75" spans="1:64">
      <c r="A6" s="14" t="s">
        <v>9</v>
      </c>
      <c r="B6" s="15" t="s">
        <v>2</v>
      </c>
      <c r="C6" s="15">
        <f>A8+B8+C8+D8+E8+F8</f>
        <v>17</v>
      </c>
      <c r="D6" s="15" t="s">
        <v>3</v>
      </c>
      <c r="E6" s="15" t="s">
        <v>4</v>
      </c>
      <c r="F6" s="15" t="s">
        <v>5</v>
      </c>
      <c r="G6" s="16">
        <f>(A8*A9+B8*B9+C8*C9+D8*D9+E8*E9+F8*F9+G8*G9)/C6</f>
        <v>81.1764705882353</v>
      </c>
      <c r="H6" s="15"/>
      <c r="I6" s="15"/>
      <c r="J6" s="15"/>
      <c r="K6" s="26"/>
      <c r="L6" s="15"/>
      <c r="M6" s="15"/>
      <c r="N6" s="15"/>
      <c r="O6" s="15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</row>
    <row r="7" s="2" customFormat="1" ht="12" spans="1:64">
      <c r="A7" s="15" t="s">
        <v>6</v>
      </c>
      <c r="B7" s="15" t="s">
        <v>10</v>
      </c>
      <c r="C7" s="15" t="s">
        <v>8</v>
      </c>
      <c r="D7" s="15" t="s">
        <v>11</v>
      </c>
      <c r="E7" s="15" t="s">
        <v>12</v>
      </c>
      <c r="F7" s="19"/>
      <c r="G7" s="15"/>
      <c r="H7" s="20"/>
      <c r="I7" s="20"/>
      <c r="J7" s="20"/>
      <c r="K7" s="20"/>
      <c r="L7" s="20"/>
      <c r="M7" s="20"/>
      <c r="N7" s="20"/>
      <c r="O7" s="20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</row>
    <row r="8" s="2" customFormat="1" ht="12" spans="1:64">
      <c r="A8" s="15">
        <v>3</v>
      </c>
      <c r="B8" s="15">
        <v>2</v>
      </c>
      <c r="C8" s="15">
        <v>4</v>
      </c>
      <c r="D8" s="15">
        <v>3</v>
      </c>
      <c r="E8" s="15">
        <v>5</v>
      </c>
      <c r="F8" s="17"/>
      <c r="G8" s="17"/>
      <c r="H8" s="15"/>
      <c r="I8" s="15"/>
      <c r="J8" s="17"/>
      <c r="K8" s="17"/>
      <c r="L8" s="17"/>
      <c r="M8" s="20"/>
      <c r="N8" s="20"/>
      <c r="O8" s="20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</row>
    <row r="9" s="3" customFormat="1" ht="12" spans="1:64">
      <c r="A9" s="18">
        <v>82</v>
      </c>
      <c r="B9" s="18">
        <v>84</v>
      </c>
      <c r="C9" s="18">
        <v>81</v>
      </c>
      <c r="D9" s="18">
        <v>89</v>
      </c>
      <c r="E9" s="18">
        <v>75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</row>
    <row r="10" s="1" customFormat="1" ht="12" spans="1:64">
      <c r="A10" s="14" t="s">
        <v>13</v>
      </c>
      <c r="B10" s="15" t="s">
        <v>2</v>
      </c>
      <c r="C10" s="15">
        <v>16</v>
      </c>
      <c r="D10" s="15" t="s">
        <v>3</v>
      </c>
      <c r="E10" s="15" t="s">
        <v>14</v>
      </c>
      <c r="F10" s="15" t="s">
        <v>5</v>
      </c>
      <c r="G10" s="16">
        <f>(A12*A13+B12*B13+C12*C13+D12*D13+E12*E13+F12*F13+G12*G13)/C10</f>
        <v>78.875</v>
      </c>
      <c r="H10" s="15"/>
      <c r="I10" s="15"/>
      <c r="J10" s="15"/>
      <c r="K10" s="15"/>
      <c r="L10" s="15"/>
      <c r="M10" s="15"/>
      <c r="N10" s="15"/>
      <c r="O10" s="15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</row>
    <row r="11" s="1" customFormat="1" ht="12" spans="1:64">
      <c r="A11" s="20" t="s">
        <v>15</v>
      </c>
      <c r="B11" s="20" t="s">
        <v>16</v>
      </c>
      <c r="C11" s="20" t="s">
        <v>17</v>
      </c>
      <c r="D11" s="20"/>
      <c r="E11" s="15"/>
      <c r="F11" s="15"/>
      <c r="G11" s="15"/>
      <c r="H11" s="15"/>
      <c r="I11" s="15"/>
      <c r="J11" s="15"/>
      <c r="K11" s="20"/>
      <c r="L11" s="20"/>
      <c r="M11" s="20"/>
      <c r="N11" s="20"/>
      <c r="O11" s="20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</row>
    <row r="12" s="1" customFormat="1" ht="12.75" spans="1:64">
      <c r="A12" s="15">
        <v>6</v>
      </c>
      <c r="B12" s="15">
        <v>5</v>
      </c>
      <c r="C12" s="15">
        <v>5</v>
      </c>
      <c r="D12" s="15"/>
      <c r="E12" s="15"/>
      <c r="F12" s="15"/>
      <c r="G12" s="15"/>
      <c r="H12" s="15"/>
      <c r="I12" s="15"/>
      <c r="J12" s="17"/>
      <c r="K12" s="17"/>
      <c r="L12" s="17"/>
      <c r="M12" s="22"/>
      <c r="N12" s="20"/>
      <c r="O12" s="20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="3" customFormat="1" ht="12" spans="1:64">
      <c r="A13" s="18">
        <v>77</v>
      </c>
      <c r="B13" s="18">
        <v>82</v>
      </c>
      <c r="C13" s="18">
        <v>78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="1" customFormat="1" ht="12.75" spans="1:64">
      <c r="A14" s="14" t="s">
        <v>18</v>
      </c>
      <c r="B14" s="15" t="s">
        <v>2</v>
      </c>
      <c r="C14" s="21">
        <v>34</v>
      </c>
      <c r="D14" s="15" t="s">
        <v>3</v>
      </c>
      <c r="E14" s="15" t="s">
        <v>19</v>
      </c>
      <c r="F14" s="15" t="s">
        <v>5</v>
      </c>
      <c r="G14" s="16">
        <f>(A16*A17+B16*B17+C16*C17+D16*D17+E16*E17+F16*F17+G16*G17+H16*H17)/C14</f>
        <v>88</v>
      </c>
      <c r="H14" s="15"/>
      <c r="I14" s="15"/>
      <c r="J14" s="15"/>
      <c r="K14" s="15"/>
      <c r="L14" s="15"/>
      <c r="M14" s="26"/>
      <c r="N14" s="15"/>
      <c r="O14" s="26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="1" customFormat="1" ht="12" spans="1:64">
      <c r="A15" s="15" t="s">
        <v>20</v>
      </c>
      <c r="B15" s="15" t="s">
        <v>21</v>
      </c>
      <c r="C15" s="15" t="s">
        <v>22</v>
      </c>
      <c r="D15" s="15" t="s">
        <v>23</v>
      </c>
      <c r="E15" s="15" t="s">
        <v>24</v>
      </c>
      <c r="F15" s="15" t="s">
        <v>25</v>
      </c>
      <c r="G15" s="15"/>
      <c r="H15" s="15"/>
      <c r="I15" s="15"/>
      <c r="J15" s="15"/>
      <c r="K15" s="15"/>
      <c r="L15" s="15"/>
      <c r="M15" s="15"/>
      <c r="N15" s="15"/>
      <c r="O15" s="15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="1" customFormat="1" ht="12.75" spans="1:64">
      <c r="A16" s="15">
        <v>6</v>
      </c>
      <c r="B16" s="15">
        <v>6</v>
      </c>
      <c r="C16" s="15">
        <v>6</v>
      </c>
      <c r="D16" s="15">
        <v>6</v>
      </c>
      <c r="E16" s="15">
        <v>6</v>
      </c>
      <c r="F16" s="15">
        <v>4</v>
      </c>
      <c r="G16" s="15"/>
      <c r="H16" s="15"/>
      <c r="I16" s="15"/>
      <c r="J16" s="15"/>
      <c r="K16" s="15"/>
      <c r="L16" s="15"/>
      <c r="M16" s="26"/>
      <c r="N16" s="15"/>
      <c r="O16" s="15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="1" customFormat="1" ht="12.75" spans="1:64">
      <c r="A17" s="18">
        <v>98</v>
      </c>
      <c r="B17" s="18">
        <v>98</v>
      </c>
      <c r="C17" s="18">
        <v>87</v>
      </c>
      <c r="D17" s="18">
        <v>57</v>
      </c>
      <c r="E17" s="18">
        <v>98</v>
      </c>
      <c r="F17" s="18">
        <v>91</v>
      </c>
      <c r="G17" s="18"/>
      <c r="H17" s="18"/>
      <c r="I17" s="18"/>
      <c r="J17" s="18"/>
      <c r="K17" s="18"/>
      <c r="L17" s="18"/>
      <c r="M17" s="23"/>
      <c r="N17" s="18"/>
      <c r="O17" s="18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="3" customFormat="1" ht="12.75" spans="1:64">
      <c r="A18" s="14" t="s">
        <v>26</v>
      </c>
      <c r="B18" s="15" t="s">
        <v>27</v>
      </c>
      <c r="C18" s="15">
        <v>33</v>
      </c>
      <c r="D18" s="15" t="s">
        <v>3</v>
      </c>
      <c r="E18" s="15" t="s">
        <v>28</v>
      </c>
      <c r="F18" s="15" t="s">
        <v>5</v>
      </c>
      <c r="G18" s="16">
        <f>(A20*A21+B20*B21+C20*C21+D20*D21+E20*E21+F20*F21+G20*G21+H20*H21)/C18</f>
        <v>88.7272727272727</v>
      </c>
      <c r="H18" s="15"/>
      <c r="I18" s="15"/>
      <c r="J18" s="15"/>
      <c r="K18" s="15"/>
      <c r="L18" s="15"/>
      <c r="M18" s="26"/>
      <c r="N18" s="15"/>
      <c r="O18" s="15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="1" customFormat="1" ht="12.75" spans="1:64">
      <c r="A19" s="15" t="s">
        <v>29</v>
      </c>
      <c r="B19" s="15" t="s">
        <v>30</v>
      </c>
      <c r="C19" s="15" t="s">
        <v>31</v>
      </c>
      <c r="D19" s="15" t="s">
        <v>32</v>
      </c>
      <c r="E19" s="15" t="s">
        <v>33</v>
      </c>
      <c r="F19" s="15" t="s">
        <v>34</v>
      </c>
      <c r="G19" s="15" t="s">
        <v>35</v>
      </c>
      <c r="H19" s="15"/>
      <c r="I19" s="15"/>
      <c r="J19" s="15"/>
      <c r="K19" s="15"/>
      <c r="L19" s="15"/>
      <c r="M19" s="26"/>
      <c r="N19" s="15"/>
      <c r="O19" s="15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="1" customFormat="1" ht="12.75" spans="1:64">
      <c r="A20" s="15">
        <v>6</v>
      </c>
      <c r="B20" s="15">
        <v>6</v>
      </c>
      <c r="C20" s="15">
        <v>4</v>
      </c>
      <c r="D20" s="15">
        <v>5</v>
      </c>
      <c r="E20" s="15">
        <v>5</v>
      </c>
      <c r="F20" s="15">
        <v>5</v>
      </c>
      <c r="G20" s="15">
        <v>2</v>
      </c>
      <c r="H20" s="15"/>
      <c r="I20" s="15"/>
      <c r="J20" s="15"/>
      <c r="K20" s="15"/>
      <c r="L20" s="15"/>
      <c r="M20" s="26"/>
      <c r="N20" s="15"/>
      <c r="O20" s="15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</row>
    <row r="21" s="1" customFormat="1" ht="12" spans="1:64">
      <c r="A21" s="18">
        <v>80</v>
      </c>
      <c r="B21" s="18">
        <v>87</v>
      </c>
      <c r="C21" s="18">
        <v>87</v>
      </c>
      <c r="D21" s="18">
        <v>98</v>
      </c>
      <c r="E21" s="18">
        <v>88</v>
      </c>
      <c r="F21" s="18">
        <v>92</v>
      </c>
      <c r="G21" s="18">
        <v>94</v>
      </c>
      <c r="H21" s="18"/>
      <c r="I21" s="18"/>
      <c r="J21" s="18"/>
      <c r="K21" s="18"/>
      <c r="L21" s="18"/>
      <c r="M21" s="18"/>
      <c r="N21" s="18"/>
      <c r="O21" s="18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</row>
    <row r="22" s="3" customFormat="1" ht="12.75" spans="1:64">
      <c r="A22" s="14" t="s">
        <v>36</v>
      </c>
      <c r="B22" s="15" t="s">
        <v>27</v>
      </c>
      <c r="C22" s="15">
        <f>A24+B24+C24+D24+E24+F24</f>
        <v>26</v>
      </c>
      <c r="D22" s="15" t="s">
        <v>3</v>
      </c>
      <c r="E22" s="15" t="s">
        <v>37</v>
      </c>
      <c r="F22" s="15" t="s">
        <v>5</v>
      </c>
      <c r="G22" s="16">
        <f>(A24*A25+B24*B25+C24*C25+D24*D25+E24*E25+F24*F25+G24*G25+H24*H25)/C22</f>
        <v>90.0769230769231</v>
      </c>
      <c r="H22" s="15"/>
      <c r="I22" s="15"/>
      <c r="J22" s="15"/>
      <c r="K22" s="15"/>
      <c r="L22" s="15"/>
      <c r="M22" s="26"/>
      <c r="N22" s="15"/>
      <c r="O22" s="15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</row>
    <row r="23" s="1" customFormat="1" ht="12" spans="1:64">
      <c r="A23" s="15" t="s">
        <v>38</v>
      </c>
      <c r="B23" s="15" t="s">
        <v>39</v>
      </c>
      <c r="C23" s="15" t="s">
        <v>40</v>
      </c>
      <c r="D23" s="15" t="s">
        <v>41</v>
      </c>
      <c r="E23" s="15" t="s">
        <v>42</v>
      </c>
      <c r="F23" s="15" t="s">
        <v>43</v>
      </c>
      <c r="G23" s="15"/>
      <c r="H23" s="15"/>
      <c r="I23" s="15"/>
      <c r="J23" s="15"/>
      <c r="K23" s="15"/>
      <c r="L23" s="15"/>
      <c r="M23" s="15"/>
      <c r="N23" s="15"/>
      <c r="O23" s="15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</row>
    <row r="24" s="1" customFormat="1" ht="12.75" spans="1:64">
      <c r="A24" s="15">
        <v>5</v>
      </c>
      <c r="B24" s="15">
        <v>6</v>
      </c>
      <c r="C24" s="15">
        <v>2</v>
      </c>
      <c r="D24" s="15">
        <v>6</v>
      </c>
      <c r="E24" s="15">
        <v>2</v>
      </c>
      <c r="F24" s="15">
        <v>5</v>
      </c>
      <c r="G24" s="15"/>
      <c r="H24" s="15"/>
      <c r="I24" s="15"/>
      <c r="J24" s="15"/>
      <c r="K24" s="15"/>
      <c r="L24" s="15"/>
      <c r="M24" s="26"/>
      <c r="N24" s="15"/>
      <c r="O24" s="15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</row>
    <row r="25" s="1" customFormat="1" ht="12" spans="1:64">
      <c r="A25" s="18">
        <v>98</v>
      </c>
      <c r="B25" s="18">
        <v>81</v>
      </c>
      <c r="C25" s="18">
        <v>95</v>
      </c>
      <c r="D25" s="18">
        <v>87</v>
      </c>
      <c r="E25" s="18">
        <v>92</v>
      </c>
      <c r="F25" s="18">
        <v>94</v>
      </c>
      <c r="G25" s="18"/>
      <c r="H25" s="18"/>
      <c r="I25" s="18"/>
      <c r="J25" s="18"/>
      <c r="K25" s="18"/>
      <c r="L25" s="18"/>
      <c r="M25" s="18"/>
      <c r="N25" s="18"/>
      <c r="O25" s="18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</row>
    <row r="26" s="3" customFormat="1" ht="12" spans="1:64">
      <c r="A26" s="14" t="s">
        <v>44</v>
      </c>
      <c r="B26" s="15" t="s">
        <v>27</v>
      </c>
      <c r="C26" s="15">
        <v>23</v>
      </c>
      <c r="D26" s="15" t="s">
        <v>3</v>
      </c>
      <c r="E26" s="15" t="s">
        <v>45</v>
      </c>
      <c r="F26" s="15" t="s">
        <v>5</v>
      </c>
      <c r="G26" s="16">
        <f>(A28*A29+B28*B29+C28*C29+D28*D29+E28*E29+F28*F29+G28*G29+H28*H29)/C26</f>
        <v>88.8260869565217</v>
      </c>
      <c r="H26" s="15"/>
      <c r="I26" s="15"/>
      <c r="J26" s="15"/>
      <c r="K26" s="15"/>
      <c r="L26" s="15"/>
      <c r="M26" s="15"/>
      <c r="N26" s="15"/>
      <c r="O26" s="15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</row>
    <row r="27" s="1" customFormat="1" ht="12" spans="1:64">
      <c r="A27" s="15" t="s">
        <v>46</v>
      </c>
      <c r="B27" s="15" t="s">
        <v>47</v>
      </c>
      <c r="C27" s="15" t="s">
        <v>48</v>
      </c>
      <c r="D27" s="15" t="s">
        <v>49</v>
      </c>
      <c r="E27" s="15" t="s">
        <v>50</v>
      </c>
      <c r="F27" s="15" t="s">
        <v>51</v>
      </c>
      <c r="G27" s="15"/>
      <c r="H27" s="15"/>
      <c r="I27" s="15"/>
      <c r="J27" s="15"/>
      <c r="K27" s="15"/>
      <c r="L27" s="15"/>
      <c r="M27" s="15"/>
      <c r="N27" s="15"/>
      <c r="O27" s="15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</row>
    <row r="28" s="1" customFormat="1" ht="9.95" customHeight="1" spans="1:64">
      <c r="A28" s="15">
        <v>6</v>
      </c>
      <c r="B28" s="15">
        <v>5</v>
      </c>
      <c r="C28" s="15">
        <v>2</v>
      </c>
      <c r="D28" s="15">
        <v>2</v>
      </c>
      <c r="E28" s="15">
        <v>4</v>
      </c>
      <c r="F28" s="15">
        <v>4</v>
      </c>
      <c r="G28" s="15"/>
      <c r="H28" s="15"/>
      <c r="I28" s="15"/>
      <c r="J28" s="15"/>
      <c r="K28" s="15"/>
      <c r="L28" s="15"/>
      <c r="M28" s="15"/>
      <c r="N28" s="15"/>
      <c r="O28" s="15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</row>
    <row r="29" s="1" customFormat="1" ht="12" spans="1:64">
      <c r="A29" s="18">
        <v>84</v>
      </c>
      <c r="B29" s="18">
        <v>87</v>
      </c>
      <c r="C29" s="18">
        <v>86</v>
      </c>
      <c r="D29" s="18">
        <v>92</v>
      </c>
      <c r="E29" s="18">
        <v>92</v>
      </c>
      <c r="F29" s="18">
        <v>95</v>
      </c>
      <c r="G29" s="18"/>
      <c r="H29" s="18"/>
      <c r="I29" s="18"/>
      <c r="J29" s="18"/>
      <c r="K29" s="18"/>
      <c r="L29" s="18"/>
      <c r="M29" s="18"/>
      <c r="N29" s="18"/>
      <c r="O29" s="18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</row>
    <row r="30" s="3" customFormat="1" ht="12" spans="1:64">
      <c r="A30" s="14" t="s">
        <v>52</v>
      </c>
      <c r="B30" s="15" t="s">
        <v>27</v>
      </c>
      <c r="C30" s="15">
        <v>25</v>
      </c>
      <c r="D30" s="15" t="s">
        <v>3</v>
      </c>
      <c r="E30" s="15" t="s">
        <v>14</v>
      </c>
      <c r="F30" s="15" t="s">
        <v>5</v>
      </c>
      <c r="G30" s="16">
        <f>(A32*A33+B32*B33+C32*C33+D32*D33+E32*E33+F32*F33+G32*G33+H32*H33)/C30</f>
        <v>93.28</v>
      </c>
      <c r="H30" s="15"/>
      <c r="I30" s="15"/>
      <c r="J30" s="15"/>
      <c r="K30" s="15"/>
      <c r="L30" s="15"/>
      <c r="M30" s="15"/>
      <c r="N30" s="15"/>
      <c r="O30" s="15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</row>
    <row r="31" s="1" customFormat="1" ht="12" spans="1:64">
      <c r="A31" s="19" t="s">
        <v>53</v>
      </c>
      <c r="B31" s="19" t="s">
        <v>54</v>
      </c>
      <c r="C31" s="19" t="s">
        <v>55</v>
      </c>
      <c r="D31" s="19" t="s">
        <v>40</v>
      </c>
      <c r="E31" s="19" t="s">
        <v>49</v>
      </c>
      <c r="F31" s="15" t="s">
        <v>56</v>
      </c>
      <c r="G31" s="15"/>
      <c r="H31" s="15"/>
      <c r="I31" s="15"/>
      <c r="J31" s="15"/>
      <c r="K31" s="15"/>
      <c r="L31" s="15"/>
      <c r="M31" s="15"/>
      <c r="N31" s="15"/>
      <c r="O31" s="15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</row>
    <row r="32" s="1" customFormat="1" ht="12" spans="1:64">
      <c r="A32" s="19">
        <v>6</v>
      </c>
      <c r="B32" s="19">
        <v>5</v>
      </c>
      <c r="C32" s="19">
        <v>5</v>
      </c>
      <c r="D32" s="19">
        <v>1</v>
      </c>
      <c r="E32" s="19">
        <v>4</v>
      </c>
      <c r="F32" s="15">
        <v>4</v>
      </c>
      <c r="G32" s="15"/>
      <c r="H32" s="15"/>
      <c r="I32" s="15"/>
      <c r="J32" s="15"/>
      <c r="K32" s="15"/>
      <c r="L32" s="15"/>
      <c r="M32" s="15"/>
      <c r="N32" s="15"/>
      <c r="O32" s="15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</row>
    <row r="33" s="1" customFormat="1" ht="12" spans="1:64">
      <c r="A33" s="18">
        <v>87</v>
      </c>
      <c r="B33" s="18">
        <v>98</v>
      </c>
      <c r="C33" s="18">
        <v>93</v>
      </c>
      <c r="D33" s="18">
        <v>95</v>
      </c>
      <c r="E33" s="18">
        <v>92</v>
      </c>
      <c r="F33" s="18">
        <v>98</v>
      </c>
      <c r="G33" s="18"/>
      <c r="H33" s="18"/>
      <c r="I33" s="18"/>
      <c r="J33" s="18"/>
      <c r="K33" s="18"/>
      <c r="L33" s="18"/>
      <c r="M33" s="18"/>
      <c r="N33" s="18"/>
      <c r="O33" s="18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</row>
    <row r="34" s="3" customFormat="1" ht="12" spans="1:64">
      <c r="A34" s="14" t="s">
        <v>57</v>
      </c>
      <c r="B34" s="15" t="s">
        <v>2</v>
      </c>
      <c r="C34" s="19">
        <v>32</v>
      </c>
      <c r="D34" s="15" t="s">
        <v>3</v>
      </c>
      <c r="E34" s="15" t="s">
        <v>58</v>
      </c>
      <c r="F34" s="15" t="s">
        <v>5</v>
      </c>
      <c r="G34" s="16">
        <f>(A36*A37+B36*B37+C36*C37+D36*D37+E36*E37+F36*F37+G36*G37+H36*H37)/C34</f>
        <v>90.75</v>
      </c>
      <c r="H34" s="15"/>
      <c r="I34" s="15"/>
      <c r="J34" s="15"/>
      <c r="K34" s="15"/>
      <c r="L34" s="15"/>
      <c r="M34" s="15"/>
      <c r="N34" s="15"/>
      <c r="O34" s="15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</row>
    <row r="35" s="1" customFormat="1" ht="12.75" spans="1:64">
      <c r="A35" s="15" t="s">
        <v>59</v>
      </c>
      <c r="B35" s="15" t="s">
        <v>60</v>
      </c>
      <c r="C35" s="15" t="s">
        <v>61</v>
      </c>
      <c r="D35" s="15" t="s">
        <v>62</v>
      </c>
      <c r="E35" s="15" t="s">
        <v>63</v>
      </c>
      <c r="F35" s="15" t="s">
        <v>64</v>
      </c>
      <c r="G35" s="15" t="s">
        <v>65</v>
      </c>
      <c r="H35" s="15"/>
      <c r="I35" s="15"/>
      <c r="J35" s="15"/>
      <c r="K35" s="15"/>
      <c r="L35" s="15"/>
      <c r="M35" s="26"/>
      <c r="N35" s="15"/>
      <c r="O35" s="15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="1" customFormat="1" ht="12.75" spans="1:64">
      <c r="A36" s="15">
        <v>5</v>
      </c>
      <c r="B36" s="15">
        <v>6</v>
      </c>
      <c r="C36" s="15">
        <v>6</v>
      </c>
      <c r="D36" s="15">
        <v>4</v>
      </c>
      <c r="E36" s="15">
        <v>5</v>
      </c>
      <c r="F36" s="15">
        <v>1</v>
      </c>
      <c r="G36" s="15">
        <v>5</v>
      </c>
      <c r="H36" s="15"/>
      <c r="I36" s="15"/>
      <c r="J36" s="15"/>
      <c r="K36" s="15"/>
      <c r="L36" s="15"/>
      <c r="M36" s="26"/>
      <c r="N36" s="15"/>
      <c r="O36" s="15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</row>
    <row r="37" s="1" customFormat="1" ht="12" spans="1:64">
      <c r="A37" s="18">
        <v>98</v>
      </c>
      <c r="B37" s="18">
        <v>94</v>
      </c>
      <c r="C37" s="18">
        <v>84</v>
      </c>
      <c r="D37" s="18">
        <v>79</v>
      </c>
      <c r="E37" s="18">
        <v>95</v>
      </c>
      <c r="F37" s="18">
        <v>85</v>
      </c>
      <c r="G37" s="18">
        <v>94</v>
      </c>
      <c r="H37" s="18"/>
      <c r="I37" s="18"/>
      <c r="J37" s="18"/>
      <c r="K37" s="18"/>
      <c r="L37" s="18"/>
      <c r="M37" s="18"/>
      <c r="N37" s="18"/>
      <c r="O37" s="18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</row>
    <row r="38" s="3" customFormat="1" ht="12" spans="1:64">
      <c r="A38" s="14" t="s">
        <v>66</v>
      </c>
      <c r="B38" s="15" t="s">
        <v>2</v>
      </c>
      <c r="C38" s="15">
        <v>30</v>
      </c>
      <c r="D38" s="17" t="s">
        <v>3</v>
      </c>
      <c r="E38" s="15" t="s">
        <v>67</v>
      </c>
      <c r="F38" s="17" t="s">
        <v>5</v>
      </c>
      <c r="G38" s="16">
        <f>(A40*A41+B40*B41+C40*C41+D40*D41+E40*E41+F40*F41+G40*G41+H40*H41)/C38</f>
        <v>89.3333333333333</v>
      </c>
      <c r="H38" s="15"/>
      <c r="I38" s="15"/>
      <c r="J38" s="15"/>
      <c r="K38" s="15"/>
      <c r="L38" s="15"/>
      <c r="M38" s="15"/>
      <c r="N38" s="15"/>
      <c r="O38" s="15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</row>
    <row r="39" s="1" customFormat="1" ht="12" spans="1:64">
      <c r="A39" s="15" t="s">
        <v>68</v>
      </c>
      <c r="B39" s="15" t="s">
        <v>69</v>
      </c>
      <c r="C39" s="15" t="s">
        <v>70</v>
      </c>
      <c r="D39" s="15" t="s">
        <v>71</v>
      </c>
      <c r="E39" s="15" t="s">
        <v>72</v>
      </c>
      <c r="F39" s="15" t="s">
        <v>35</v>
      </c>
      <c r="G39" s="15"/>
      <c r="H39" s="15"/>
      <c r="I39" s="15"/>
      <c r="J39" s="15"/>
      <c r="K39" s="15"/>
      <c r="L39" s="15"/>
      <c r="M39" s="15"/>
      <c r="N39" s="15"/>
      <c r="O39" s="15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</row>
    <row r="40" s="2" customFormat="1" ht="12" spans="1:64">
      <c r="A40" s="15">
        <v>4</v>
      </c>
      <c r="B40" s="15">
        <v>6</v>
      </c>
      <c r="C40" s="15">
        <v>6</v>
      </c>
      <c r="D40" s="15">
        <v>6</v>
      </c>
      <c r="E40" s="15">
        <v>6</v>
      </c>
      <c r="F40" s="15">
        <v>2</v>
      </c>
      <c r="G40" s="15"/>
      <c r="H40" s="15"/>
      <c r="I40" s="15"/>
      <c r="J40" s="15"/>
      <c r="K40" s="15"/>
      <c r="L40" s="15"/>
      <c r="M40" s="15"/>
      <c r="N40" s="15"/>
      <c r="O40" s="15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="2" customFormat="1" ht="12" spans="1:64">
      <c r="A41" s="18">
        <v>98</v>
      </c>
      <c r="B41" s="18">
        <v>98</v>
      </c>
      <c r="C41" s="18">
        <v>87</v>
      </c>
      <c r="D41" s="18">
        <v>80</v>
      </c>
      <c r="E41" s="18">
        <v>85</v>
      </c>
      <c r="F41" s="18">
        <v>94</v>
      </c>
      <c r="G41" s="18"/>
      <c r="H41" s="18"/>
      <c r="I41" s="18"/>
      <c r="J41" s="18"/>
      <c r="K41" s="18"/>
      <c r="L41" s="18"/>
      <c r="M41" s="18"/>
      <c r="N41" s="18"/>
      <c r="O41" s="18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</row>
    <row r="42" s="3" customFormat="1" ht="12" spans="1:64">
      <c r="A42" s="14" t="s">
        <v>73</v>
      </c>
      <c r="B42" s="15" t="s">
        <v>2</v>
      </c>
      <c r="C42" s="15">
        <v>29</v>
      </c>
      <c r="D42" s="17" t="s">
        <v>3</v>
      </c>
      <c r="E42" s="15" t="s">
        <v>74</v>
      </c>
      <c r="F42" s="17" t="s">
        <v>5</v>
      </c>
      <c r="G42" s="16">
        <f>(A44*A45+B44*B45+C44*C45+D44*D45+E44*E45+F44*F45+G44*G45+H44*H45)/C42</f>
        <v>93.0344827586207</v>
      </c>
      <c r="H42" s="15"/>
      <c r="I42" s="15"/>
      <c r="J42" s="15"/>
      <c r="K42" s="15"/>
      <c r="L42" s="15"/>
      <c r="M42" s="15"/>
      <c r="N42" s="15"/>
      <c r="O42" s="15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</row>
    <row r="43" s="2" customFormat="1" ht="12" spans="1:64">
      <c r="A43" s="15" t="s">
        <v>40</v>
      </c>
      <c r="B43" s="15" t="s">
        <v>75</v>
      </c>
      <c r="C43" s="15" t="s">
        <v>76</v>
      </c>
      <c r="D43" s="15" t="s">
        <v>77</v>
      </c>
      <c r="E43" s="15" t="s">
        <v>78</v>
      </c>
      <c r="F43" s="15" t="s">
        <v>42</v>
      </c>
      <c r="G43" s="15"/>
      <c r="H43" s="15"/>
      <c r="I43" s="15"/>
      <c r="J43" s="15"/>
      <c r="K43" s="15"/>
      <c r="L43" s="15"/>
      <c r="M43" s="15"/>
      <c r="N43" s="15"/>
      <c r="O43" s="15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</row>
    <row r="44" s="2" customFormat="1" ht="12" spans="1:64">
      <c r="A44" s="15">
        <v>2</v>
      </c>
      <c r="B44" s="15">
        <v>6</v>
      </c>
      <c r="C44" s="15">
        <v>5</v>
      </c>
      <c r="D44" s="15">
        <v>6</v>
      </c>
      <c r="E44" s="15">
        <v>6</v>
      </c>
      <c r="F44" s="15">
        <v>4</v>
      </c>
      <c r="G44" s="15"/>
      <c r="H44" s="15"/>
      <c r="I44" s="15"/>
      <c r="J44" s="15"/>
      <c r="K44" s="15"/>
      <c r="L44" s="15"/>
      <c r="M44" s="15"/>
      <c r="N44" s="15"/>
      <c r="O44" s="15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</row>
    <row r="45" s="2" customFormat="1" ht="12" spans="1:64">
      <c r="A45" s="18">
        <v>95</v>
      </c>
      <c r="B45" s="18">
        <v>98</v>
      </c>
      <c r="C45" s="18">
        <v>98</v>
      </c>
      <c r="D45" s="18">
        <v>79</v>
      </c>
      <c r="E45" s="18">
        <v>98</v>
      </c>
      <c r="F45" s="18">
        <v>92</v>
      </c>
      <c r="G45" s="18"/>
      <c r="H45" s="18"/>
      <c r="I45" s="18"/>
      <c r="J45" s="18"/>
      <c r="K45" s="18"/>
      <c r="L45" s="18"/>
      <c r="M45" s="18"/>
      <c r="N45" s="18"/>
      <c r="O45" s="18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</row>
    <row r="46" s="2" customFormat="1" ht="12.75" spans="1:64">
      <c r="A46" s="14" t="s">
        <v>79</v>
      </c>
      <c r="B46" s="17" t="s">
        <v>2</v>
      </c>
      <c r="C46" s="17">
        <v>22</v>
      </c>
      <c r="D46" s="17" t="s">
        <v>3</v>
      </c>
      <c r="E46" s="17" t="s">
        <v>80</v>
      </c>
      <c r="F46" s="17" t="s">
        <v>5</v>
      </c>
      <c r="G46" s="16">
        <f>(A48*A49+B48*B49+C48*C49+D48*D49+E48*E49+F48*F49+G48*G49+H48*H49)/C46</f>
        <v>95</v>
      </c>
      <c r="H46" s="22"/>
      <c r="I46" s="17"/>
      <c r="J46" s="17"/>
      <c r="K46" s="17"/>
      <c r="L46" s="17"/>
      <c r="M46" s="17"/>
      <c r="N46" s="17"/>
      <c r="O46" s="1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</row>
    <row r="47" s="2" customFormat="1" ht="12" spans="1:64">
      <c r="A47" s="15" t="s">
        <v>81</v>
      </c>
      <c r="B47" s="15" t="s">
        <v>82</v>
      </c>
      <c r="C47" s="15" t="s">
        <v>83</v>
      </c>
      <c r="D47" s="15" t="s">
        <v>84</v>
      </c>
      <c r="E47" s="15" t="s">
        <v>85</v>
      </c>
      <c r="F47" s="15"/>
      <c r="G47" s="15"/>
      <c r="H47" s="15"/>
      <c r="I47" s="20"/>
      <c r="J47" s="17"/>
      <c r="K47" s="17"/>
      <c r="L47" s="20"/>
      <c r="M47" s="17"/>
      <c r="N47" s="17"/>
      <c r="O47" s="1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</row>
    <row r="48" s="2" customFormat="1" ht="12.75" spans="1:64">
      <c r="A48" s="17">
        <v>3</v>
      </c>
      <c r="B48" s="17">
        <v>6</v>
      </c>
      <c r="C48" s="17">
        <v>3</v>
      </c>
      <c r="D48" s="17">
        <v>6</v>
      </c>
      <c r="E48" s="17">
        <v>4</v>
      </c>
      <c r="F48" s="17"/>
      <c r="G48" s="17"/>
      <c r="H48" s="22"/>
      <c r="I48" s="17"/>
      <c r="J48" s="17"/>
      <c r="K48" s="17"/>
      <c r="L48" s="28"/>
      <c r="M48" s="17"/>
      <c r="N48" s="17"/>
      <c r="O48" s="1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</row>
    <row r="49" s="3" customFormat="1" ht="12.75" spans="1:64">
      <c r="A49" s="18">
        <v>92</v>
      </c>
      <c r="B49" s="18">
        <v>96</v>
      </c>
      <c r="C49" s="18">
        <v>86</v>
      </c>
      <c r="D49" s="18">
        <v>98</v>
      </c>
      <c r="E49" s="18">
        <v>98</v>
      </c>
      <c r="F49" s="18"/>
      <c r="G49" s="18"/>
      <c r="H49" s="23"/>
      <c r="I49" s="18"/>
      <c r="J49" s="18"/>
      <c r="K49" s="18"/>
      <c r="L49" s="18"/>
      <c r="M49" s="18"/>
      <c r="N49" s="18"/>
      <c r="O49" s="18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</row>
    <row r="50" s="1" customFormat="1" ht="12" spans="1:64">
      <c r="A50" s="14" t="s">
        <v>86</v>
      </c>
      <c r="B50" s="15" t="s">
        <v>2</v>
      </c>
      <c r="C50" s="15">
        <f>A52+B52+C52+D52+E52+F52+G52</f>
        <v>25</v>
      </c>
      <c r="D50" s="15" t="s">
        <v>3</v>
      </c>
      <c r="E50" s="24" t="s">
        <v>28</v>
      </c>
      <c r="F50" s="15" t="s">
        <v>5</v>
      </c>
      <c r="G50" s="16">
        <f>(A52*A53+B52*B53+C52*C53+D52*D53+E52*E53+F52*F53+G52*G53+H52*H53)/C50</f>
        <v>97.48</v>
      </c>
      <c r="H50" s="15"/>
      <c r="I50" s="15"/>
      <c r="J50" s="15"/>
      <c r="K50" s="15"/>
      <c r="L50" s="15"/>
      <c r="M50" s="15"/>
      <c r="N50" s="15"/>
      <c r="O50" s="15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</row>
    <row r="51" s="1" customFormat="1" ht="12" spans="1:64">
      <c r="A51" s="15" t="s">
        <v>87</v>
      </c>
      <c r="B51" s="15" t="s">
        <v>88</v>
      </c>
      <c r="C51" s="15" t="s">
        <v>89</v>
      </c>
      <c r="D51" s="15" t="s">
        <v>90</v>
      </c>
      <c r="E51" s="17" t="s">
        <v>91</v>
      </c>
      <c r="F51" s="15"/>
      <c r="G51" s="17"/>
      <c r="H51" s="17"/>
      <c r="I51" s="15"/>
      <c r="J51" s="15"/>
      <c r="K51" s="15"/>
      <c r="L51" s="15"/>
      <c r="M51" s="15"/>
      <c r="N51" s="15"/>
      <c r="O51" s="15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</row>
    <row r="52" s="1" customFormat="1" ht="12" spans="1:64">
      <c r="A52" s="15">
        <v>6</v>
      </c>
      <c r="B52" s="15">
        <v>6</v>
      </c>
      <c r="C52" s="15">
        <v>6</v>
      </c>
      <c r="D52" s="15">
        <v>6</v>
      </c>
      <c r="E52" s="17">
        <v>1</v>
      </c>
      <c r="F52" s="15"/>
      <c r="G52" s="17"/>
      <c r="H52" s="17"/>
      <c r="I52" s="15"/>
      <c r="J52" s="15"/>
      <c r="K52" s="15"/>
      <c r="L52" s="15"/>
      <c r="M52" s="15"/>
      <c r="N52" s="15"/>
      <c r="O52" s="15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</row>
    <row r="53" s="3" customFormat="1" ht="12" spans="1:64">
      <c r="A53" s="18">
        <v>98</v>
      </c>
      <c r="B53" s="18">
        <v>98</v>
      </c>
      <c r="C53" s="18">
        <v>97</v>
      </c>
      <c r="D53" s="18">
        <v>98</v>
      </c>
      <c r="E53" s="18">
        <v>91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</row>
    <row r="54" s="1" customFormat="1" ht="12" spans="1:64">
      <c r="A54" s="14" t="s">
        <v>92</v>
      </c>
      <c r="B54" s="15" t="s">
        <v>2</v>
      </c>
      <c r="C54" s="15">
        <v>32</v>
      </c>
      <c r="D54" s="15" t="s">
        <v>3</v>
      </c>
      <c r="E54" s="24" t="s">
        <v>28</v>
      </c>
      <c r="F54" s="15" t="s">
        <v>5</v>
      </c>
      <c r="G54" s="16">
        <f>(A56*A57+B56*B57+C56*C57+D56*D57+E56*E57+F56*F57+G56*G57+H56*H57)/C54</f>
        <v>97.5</v>
      </c>
      <c r="H54" s="15"/>
      <c r="I54" s="15"/>
      <c r="J54" s="15"/>
      <c r="K54" s="15"/>
      <c r="L54" s="15"/>
      <c r="M54" s="15"/>
      <c r="N54" s="15"/>
      <c r="O54" s="15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</row>
    <row r="55" s="1" customFormat="1" ht="12" spans="1:64">
      <c r="A55" s="15" t="s">
        <v>93</v>
      </c>
      <c r="B55" s="15" t="s">
        <v>94</v>
      </c>
      <c r="C55" s="15" t="s">
        <v>95</v>
      </c>
      <c r="D55" s="15" t="s">
        <v>96</v>
      </c>
      <c r="E55" s="15" t="s">
        <v>97</v>
      </c>
      <c r="F55" s="15" t="s">
        <v>98</v>
      </c>
      <c r="G55" s="15"/>
      <c r="H55" s="17"/>
      <c r="I55" s="15"/>
      <c r="J55" s="15"/>
      <c r="K55" s="15"/>
      <c r="L55" s="15"/>
      <c r="M55" s="15"/>
      <c r="N55" s="15"/>
      <c r="O55" s="15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</row>
    <row r="56" s="1" customFormat="1" ht="12" spans="1:64">
      <c r="A56" s="17">
        <v>4</v>
      </c>
      <c r="B56" s="15">
        <v>6</v>
      </c>
      <c r="C56" s="15">
        <v>6</v>
      </c>
      <c r="D56" s="15">
        <v>6</v>
      </c>
      <c r="E56" s="15">
        <v>6</v>
      </c>
      <c r="F56" s="17">
        <v>4</v>
      </c>
      <c r="G56" s="17"/>
      <c r="H56" s="15"/>
      <c r="I56" s="15"/>
      <c r="J56" s="15"/>
      <c r="K56" s="15"/>
      <c r="L56" s="15"/>
      <c r="M56" s="15"/>
      <c r="N56" s="15"/>
      <c r="O56" s="15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</row>
    <row r="57" s="3" customFormat="1" ht="12" spans="1:64">
      <c r="A57" s="18">
        <v>98</v>
      </c>
      <c r="B57" s="18">
        <v>98</v>
      </c>
      <c r="C57" s="18">
        <v>98</v>
      </c>
      <c r="D57" s="18">
        <v>98</v>
      </c>
      <c r="E57" s="18">
        <v>98</v>
      </c>
      <c r="F57" s="18">
        <v>94</v>
      </c>
      <c r="G57" s="18"/>
      <c r="H57" s="18"/>
      <c r="I57" s="18"/>
      <c r="J57" s="18"/>
      <c r="K57" s="18"/>
      <c r="L57" s="18"/>
      <c r="M57" s="18"/>
      <c r="N57" s="18"/>
      <c r="O57" s="18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</row>
    <row r="58" s="1" customFormat="1" ht="12" spans="1:64">
      <c r="A58" s="14" t="s">
        <v>99</v>
      </c>
      <c r="B58" s="15" t="s">
        <v>2</v>
      </c>
      <c r="C58" s="15">
        <f>A60+B60+C60+D60+E60</f>
        <v>19</v>
      </c>
      <c r="D58" s="15" t="s">
        <v>3</v>
      </c>
      <c r="E58" s="15" t="s">
        <v>100</v>
      </c>
      <c r="F58" s="15" t="s">
        <v>5</v>
      </c>
      <c r="G58" s="16">
        <f>(A60*A61+B60*B61+C60*C61+D60*D61+E60*E61+F60*F61+G60*G61+H60*H61)/C58</f>
        <v>89.9473684210526</v>
      </c>
      <c r="H58" s="15"/>
      <c r="I58" s="15"/>
      <c r="J58" s="15"/>
      <c r="K58" s="15"/>
      <c r="L58" s="15"/>
      <c r="M58" s="15"/>
      <c r="N58" s="15"/>
      <c r="O58" s="15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</row>
    <row r="59" s="1" customFormat="1" ht="12" spans="1:64">
      <c r="A59" s="15" t="s">
        <v>101</v>
      </c>
      <c r="B59" s="15" t="s">
        <v>102</v>
      </c>
      <c r="C59" s="15" t="s">
        <v>103</v>
      </c>
      <c r="D59" s="15" t="s">
        <v>104</v>
      </c>
      <c r="E59" s="15" t="s">
        <v>91</v>
      </c>
      <c r="F59" s="15"/>
      <c r="G59" s="17"/>
      <c r="H59" s="17"/>
      <c r="I59" s="15"/>
      <c r="J59" s="15"/>
      <c r="K59" s="15"/>
      <c r="L59" s="15"/>
      <c r="M59" s="15"/>
      <c r="N59" s="15"/>
      <c r="O59" s="15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</row>
    <row r="60" s="1" customFormat="1" ht="12" spans="1:64">
      <c r="A60" s="15">
        <v>6</v>
      </c>
      <c r="B60" s="15">
        <v>5</v>
      </c>
      <c r="C60" s="15">
        <v>3</v>
      </c>
      <c r="D60" s="15">
        <v>4</v>
      </c>
      <c r="E60" s="15">
        <v>1</v>
      </c>
      <c r="F60" s="17"/>
      <c r="G60" s="17"/>
      <c r="H60" s="15"/>
      <c r="I60" s="15"/>
      <c r="J60" s="15"/>
      <c r="K60" s="15"/>
      <c r="L60" s="15"/>
      <c r="M60" s="15"/>
      <c r="N60" s="15"/>
      <c r="O60" s="15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</row>
    <row r="61" s="3" customFormat="1" ht="12" spans="1:64">
      <c r="A61" s="18">
        <v>80</v>
      </c>
      <c r="B61" s="18">
        <v>91</v>
      </c>
      <c r="C61" s="18">
        <v>97</v>
      </c>
      <c r="D61" s="18">
        <v>98</v>
      </c>
      <c r="E61" s="18">
        <v>91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</row>
    <row r="62" s="1" customFormat="1" ht="12" spans="1:64">
      <c r="A62" s="14" t="s">
        <v>105</v>
      </c>
      <c r="B62" s="15" t="s">
        <v>2</v>
      </c>
      <c r="C62" s="15">
        <f>A64+B64+C64</f>
        <v>11</v>
      </c>
      <c r="D62" s="15" t="s">
        <v>3</v>
      </c>
      <c r="E62" s="15" t="s">
        <v>100</v>
      </c>
      <c r="F62" s="15" t="s">
        <v>5</v>
      </c>
      <c r="G62" s="16">
        <f>(A64*A65+B64*B65+C64*C65+D64*D65+E64*E65+F64*F65+G64*G65+H64*H65)/C62</f>
        <v>95.4545454545455</v>
      </c>
      <c r="H62" s="19"/>
      <c r="I62" s="15"/>
      <c r="J62" s="15"/>
      <c r="K62" s="15"/>
      <c r="L62" s="15"/>
      <c r="M62" s="15"/>
      <c r="N62" s="15"/>
      <c r="O62" s="15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</row>
    <row r="63" s="2" customFormat="1" ht="12" spans="1:64">
      <c r="A63" s="15" t="s">
        <v>106</v>
      </c>
      <c r="B63" s="15" t="s">
        <v>107</v>
      </c>
      <c r="C63" s="15" t="s">
        <v>108</v>
      </c>
      <c r="D63" s="15"/>
      <c r="E63" s="15"/>
      <c r="F63" s="15"/>
      <c r="G63" s="15"/>
      <c r="H63" s="15"/>
      <c r="I63" s="15"/>
      <c r="J63" s="17"/>
      <c r="K63" s="17"/>
      <c r="L63" s="17"/>
      <c r="M63" s="17"/>
      <c r="N63" s="20"/>
      <c r="O63" s="20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</row>
    <row r="64" s="2" customFormat="1" ht="12.75" spans="1:64">
      <c r="A64" s="15">
        <v>4</v>
      </c>
      <c r="B64" s="2">
        <v>2</v>
      </c>
      <c r="C64" s="15">
        <v>5</v>
      </c>
      <c r="D64" s="15"/>
      <c r="E64" s="15"/>
      <c r="F64" s="15"/>
      <c r="G64" s="22"/>
      <c r="H64" s="22"/>
      <c r="I64" s="15"/>
      <c r="J64" s="17"/>
      <c r="K64" s="17"/>
      <c r="L64" s="17"/>
      <c r="M64" s="17"/>
      <c r="N64" s="20"/>
      <c r="O64" s="20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</row>
    <row r="65" s="3" customFormat="1" ht="12" spans="1:64">
      <c r="A65" s="18">
        <v>92</v>
      </c>
      <c r="B65" s="18">
        <v>96</v>
      </c>
      <c r="C65" s="18">
        <v>98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</row>
    <row r="66" s="1" customFormat="1" ht="12" spans="1:64">
      <c r="A66" s="14" t="s">
        <v>109</v>
      </c>
      <c r="B66" s="15" t="s">
        <v>2</v>
      </c>
      <c r="C66" s="15">
        <f>A68+B68+C68+D68</f>
        <v>22</v>
      </c>
      <c r="D66" s="15" t="s">
        <v>3</v>
      </c>
      <c r="E66" s="15" t="s">
        <v>110</v>
      </c>
      <c r="F66" s="15" t="s">
        <v>5</v>
      </c>
      <c r="G66" s="16">
        <f>(A68*A69+B68*B69+C68*C69+D68*D69+E68*E69+F68*F69+G68*G69+H68*H69)/C66</f>
        <v>89.2727272727273</v>
      </c>
      <c r="H66" s="15"/>
      <c r="I66" s="15"/>
      <c r="J66" s="15"/>
      <c r="K66" s="15"/>
      <c r="L66" s="15"/>
      <c r="M66" s="15"/>
      <c r="N66" s="15"/>
      <c r="O66" s="15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</row>
    <row r="67" s="2" customFormat="1" ht="12" spans="1:64">
      <c r="A67" s="15" t="s">
        <v>111</v>
      </c>
      <c r="B67" s="15" t="s">
        <v>112</v>
      </c>
      <c r="C67" s="15" t="s">
        <v>113</v>
      </c>
      <c r="D67" s="15" t="s">
        <v>114</v>
      </c>
      <c r="E67" s="15"/>
      <c r="F67" s="15"/>
      <c r="G67" s="15"/>
      <c r="H67" s="15"/>
      <c r="I67" s="15"/>
      <c r="J67" s="17"/>
      <c r="K67" s="17"/>
      <c r="L67" s="17"/>
      <c r="M67" s="17"/>
      <c r="N67" s="20"/>
      <c r="O67" s="20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</row>
    <row r="68" s="2" customFormat="1" ht="12" spans="1:64">
      <c r="A68" s="15">
        <v>6</v>
      </c>
      <c r="B68" s="15">
        <v>6</v>
      </c>
      <c r="C68" s="15">
        <v>6</v>
      </c>
      <c r="D68" s="15">
        <v>4</v>
      </c>
      <c r="E68" s="15"/>
      <c r="F68" s="15"/>
      <c r="G68" s="15"/>
      <c r="H68" s="15"/>
      <c r="I68" s="15"/>
      <c r="J68" s="17"/>
      <c r="K68" s="17"/>
      <c r="L68" s="17"/>
      <c r="M68" s="17"/>
      <c r="N68" s="20"/>
      <c r="O68" s="20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</row>
    <row r="69" s="3" customFormat="1" ht="12" spans="1:64">
      <c r="A69" s="18">
        <v>97</v>
      </c>
      <c r="B69" s="18">
        <v>96</v>
      </c>
      <c r="C69" s="18">
        <v>79</v>
      </c>
      <c r="D69" s="18">
        <v>83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</row>
    <row r="70" s="1" customFormat="1" ht="12" spans="1:64">
      <c r="A70" s="14" t="s">
        <v>115</v>
      </c>
      <c r="B70" s="15" t="s">
        <v>2</v>
      </c>
      <c r="C70" s="15">
        <v>21</v>
      </c>
      <c r="D70" s="15" t="s">
        <v>3</v>
      </c>
      <c r="E70" s="15" t="s">
        <v>37</v>
      </c>
      <c r="F70" s="15" t="s">
        <v>5</v>
      </c>
      <c r="G70" s="16">
        <f>(A72*A73+B72*B73+C72*C73+D72*D73+E72*E73+F72*F73+G72*G73)/C70</f>
        <v>84.2380952380952</v>
      </c>
      <c r="H70" s="15"/>
      <c r="I70" s="15"/>
      <c r="J70" s="15"/>
      <c r="K70" s="15"/>
      <c r="L70" s="15"/>
      <c r="M70" s="15"/>
      <c r="N70" s="15"/>
      <c r="O70" s="15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</row>
    <row r="71" s="2" customFormat="1" spans="1:64">
      <c r="A71" s="15" t="s">
        <v>116</v>
      </c>
      <c r="B71" s="15" t="s">
        <v>117</v>
      </c>
      <c r="C71" s="15" t="s">
        <v>118</v>
      </c>
      <c r="D71" s="30" t="s">
        <v>119</v>
      </c>
      <c r="E71" s="31" t="s">
        <v>120</v>
      </c>
      <c r="F71" s="15"/>
      <c r="G71" s="15"/>
      <c r="H71" s="15"/>
      <c r="I71" s="15"/>
      <c r="J71" s="15"/>
      <c r="K71" s="15"/>
      <c r="L71" s="15"/>
      <c r="M71" s="15"/>
      <c r="N71" s="20"/>
      <c r="O71" s="20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</row>
    <row r="72" s="2" customFormat="1" ht="12.75" spans="1:64">
      <c r="A72" s="15">
        <v>3</v>
      </c>
      <c r="B72" s="15">
        <v>5</v>
      </c>
      <c r="C72" s="15">
        <v>6</v>
      </c>
      <c r="D72" s="17">
        <v>4</v>
      </c>
      <c r="E72" s="17">
        <v>3</v>
      </c>
      <c r="F72" s="15"/>
      <c r="G72" s="15"/>
      <c r="H72" s="15"/>
      <c r="I72" s="15"/>
      <c r="J72" s="17"/>
      <c r="K72" s="17"/>
      <c r="L72" s="17"/>
      <c r="M72" s="22"/>
      <c r="N72" s="20"/>
      <c r="O72" s="20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</row>
    <row r="73" s="3" customFormat="1" ht="12" spans="1:64">
      <c r="A73" s="18">
        <v>84</v>
      </c>
      <c r="B73" s="18">
        <v>85</v>
      </c>
      <c r="C73" s="18">
        <v>76</v>
      </c>
      <c r="D73" s="18">
        <v>93</v>
      </c>
      <c r="E73" s="18">
        <v>88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</row>
    <row r="74" s="1" customFormat="1" ht="12.75" spans="1:64">
      <c r="A74" s="14" t="s">
        <v>121</v>
      </c>
      <c r="B74" s="15" t="s">
        <v>2</v>
      </c>
      <c r="C74" s="15">
        <v>20</v>
      </c>
      <c r="D74" s="15" t="s">
        <v>3</v>
      </c>
      <c r="E74" s="15" t="s">
        <v>58</v>
      </c>
      <c r="F74" s="15" t="s">
        <v>5</v>
      </c>
      <c r="G74" s="16">
        <f>(A76*A77+B76*B77+C76*C77+D76*D77+E76*E77+F76*F77+G76*G77)/C74</f>
        <v>87</v>
      </c>
      <c r="H74" s="15"/>
      <c r="I74" s="15"/>
      <c r="J74" s="15"/>
      <c r="K74" s="15"/>
      <c r="L74" s="15"/>
      <c r="M74" s="26"/>
      <c r="N74" s="15"/>
      <c r="O74" s="15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</row>
    <row r="75" s="2" customFormat="1" ht="12.75" spans="1:64">
      <c r="A75" s="15" t="s">
        <v>122</v>
      </c>
      <c r="B75" s="15" t="s">
        <v>123</v>
      </c>
      <c r="C75" s="15" t="s">
        <v>124</v>
      </c>
      <c r="D75" s="15" t="s">
        <v>63</v>
      </c>
      <c r="E75" s="15" t="s">
        <v>125</v>
      </c>
      <c r="F75" s="15"/>
      <c r="G75" s="15"/>
      <c r="H75" s="15"/>
      <c r="I75" s="15"/>
      <c r="J75" s="15"/>
      <c r="K75" s="15"/>
      <c r="L75" s="15"/>
      <c r="M75" s="26"/>
      <c r="N75" s="20"/>
      <c r="O75" s="20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</row>
    <row r="76" s="2" customFormat="1" ht="12.75" spans="1:64">
      <c r="A76" s="15">
        <v>6</v>
      </c>
      <c r="B76" s="15">
        <v>6</v>
      </c>
      <c r="C76" s="17">
        <v>1</v>
      </c>
      <c r="D76" s="17">
        <v>1</v>
      </c>
      <c r="E76" s="15">
        <v>6</v>
      </c>
      <c r="F76" s="15"/>
      <c r="G76" s="15"/>
      <c r="H76" s="15"/>
      <c r="I76" s="15"/>
      <c r="J76" s="17"/>
      <c r="K76" s="17"/>
      <c r="L76" s="17"/>
      <c r="M76" s="22"/>
      <c r="N76" s="20"/>
      <c r="O76" s="20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</row>
    <row r="77" s="3" customFormat="1" ht="12" spans="1:64">
      <c r="A77" s="18">
        <v>87</v>
      </c>
      <c r="B77" s="18">
        <v>83</v>
      </c>
      <c r="C77" s="18">
        <v>79</v>
      </c>
      <c r="D77" s="18">
        <v>95</v>
      </c>
      <c r="E77" s="18">
        <v>91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</row>
    <row r="78" s="1" customFormat="1" ht="12.75" spans="1:64">
      <c r="A78" s="14" t="s">
        <v>126</v>
      </c>
      <c r="B78" s="15" t="s">
        <v>2</v>
      </c>
      <c r="C78" s="15">
        <v>36</v>
      </c>
      <c r="D78" s="15" t="s">
        <v>3</v>
      </c>
      <c r="E78" s="15" t="s">
        <v>110</v>
      </c>
      <c r="F78" s="15" t="s">
        <v>5</v>
      </c>
      <c r="G78" s="16">
        <f>(A80*A81+B80*B81+C80*C81+D80*D81+E80*E81+F80*F81+G80*G81+H80*H81+I80*I81)/C78</f>
        <v>87.6666666666667</v>
      </c>
      <c r="H78" s="15"/>
      <c r="I78" s="15"/>
      <c r="J78" s="15"/>
      <c r="K78" s="26"/>
      <c r="L78" s="15"/>
      <c r="M78" s="15"/>
      <c r="N78" s="15"/>
      <c r="O78" s="15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</row>
    <row r="79" s="2" customFormat="1" ht="12" spans="1:64">
      <c r="A79" s="15" t="s">
        <v>127</v>
      </c>
      <c r="B79" s="15" t="s">
        <v>128</v>
      </c>
      <c r="C79" s="15" t="s">
        <v>129</v>
      </c>
      <c r="D79" s="15" t="s">
        <v>130</v>
      </c>
      <c r="E79" s="19" t="s">
        <v>131</v>
      </c>
      <c r="F79" s="15" t="s">
        <v>132</v>
      </c>
      <c r="G79" s="17"/>
      <c r="H79" s="20"/>
      <c r="I79" s="20"/>
      <c r="J79" s="20"/>
      <c r="K79" s="20"/>
      <c r="L79" s="20"/>
      <c r="M79" s="20"/>
      <c r="N79" s="20"/>
      <c r="O79" s="20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</row>
    <row r="80" s="2" customFormat="1" ht="12" spans="1:64">
      <c r="A80" s="15">
        <v>6</v>
      </c>
      <c r="B80" s="15">
        <v>6</v>
      </c>
      <c r="C80" s="15">
        <v>6</v>
      </c>
      <c r="D80" s="15">
        <v>6</v>
      </c>
      <c r="E80" s="17">
        <v>6</v>
      </c>
      <c r="F80" s="17">
        <v>6</v>
      </c>
      <c r="G80" s="17"/>
      <c r="H80" s="15"/>
      <c r="I80" s="15"/>
      <c r="J80" s="17"/>
      <c r="K80" s="17"/>
      <c r="L80" s="17"/>
      <c r="M80" s="20"/>
      <c r="N80" s="20"/>
      <c r="O80" s="20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</row>
    <row r="81" s="3" customFormat="1" ht="12" spans="1:64">
      <c r="A81" s="18">
        <v>80</v>
      </c>
      <c r="B81" s="18">
        <v>88</v>
      </c>
      <c r="C81" s="18">
        <v>82</v>
      </c>
      <c r="D81" s="18">
        <v>89</v>
      </c>
      <c r="E81" s="18">
        <v>90</v>
      </c>
      <c r="F81" s="18">
        <v>97</v>
      </c>
      <c r="G81" s="18"/>
      <c r="H81" s="18"/>
      <c r="I81" s="18"/>
      <c r="J81" s="18"/>
      <c r="K81" s="18"/>
      <c r="L81" s="18"/>
      <c r="M81" s="18"/>
      <c r="N81" s="18"/>
      <c r="O81" s="18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</row>
    <row r="82" s="1" customFormat="1" ht="12" spans="1:64">
      <c r="A82" s="14" t="s">
        <v>133</v>
      </c>
      <c r="B82" s="15" t="s">
        <v>2</v>
      </c>
      <c r="C82" s="15">
        <v>34</v>
      </c>
      <c r="D82" s="15" t="s">
        <v>3</v>
      </c>
      <c r="E82" s="15" t="s">
        <v>110</v>
      </c>
      <c r="F82" s="15" t="s">
        <v>5</v>
      </c>
      <c r="G82" s="16">
        <f>(A84*A85+B84*B85+C84*C85+D84*D85+E84*E85+F84*F85+G84*G85+H84*H85+I84*I85)/C82</f>
        <v>90.9411764705882</v>
      </c>
      <c r="H82" s="15"/>
      <c r="I82" s="15"/>
      <c r="J82" s="15"/>
      <c r="K82" s="15"/>
      <c r="L82" s="15"/>
      <c r="M82" s="15"/>
      <c r="N82" s="15"/>
      <c r="O82" s="15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</row>
    <row r="83" s="1" customFormat="1" ht="12" spans="1:64">
      <c r="A83" s="15" t="s">
        <v>134</v>
      </c>
      <c r="B83" s="15" t="s">
        <v>135</v>
      </c>
      <c r="C83" s="15" t="s">
        <v>136</v>
      </c>
      <c r="D83" s="15" t="s">
        <v>137</v>
      </c>
      <c r="E83" s="15" t="s">
        <v>138</v>
      </c>
      <c r="F83" s="15" t="s">
        <v>139</v>
      </c>
      <c r="G83" s="15"/>
      <c r="H83" s="15"/>
      <c r="I83" s="15"/>
      <c r="J83" s="15"/>
      <c r="K83" s="20"/>
      <c r="L83" s="20"/>
      <c r="M83" s="20"/>
      <c r="N83" s="20"/>
      <c r="O83" s="20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</row>
    <row r="84" s="1" customFormat="1" ht="12.75" spans="1:64">
      <c r="A84" s="15">
        <v>6</v>
      </c>
      <c r="B84" s="15">
        <v>5</v>
      </c>
      <c r="C84" s="15">
        <v>5</v>
      </c>
      <c r="D84" s="15">
        <v>6</v>
      </c>
      <c r="E84" s="15">
        <v>6</v>
      </c>
      <c r="F84" s="15">
        <v>6</v>
      </c>
      <c r="G84" s="15"/>
      <c r="H84" s="15"/>
      <c r="I84" s="15"/>
      <c r="J84" s="17"/>
      <c r="K84" s="17"/>
      <c r="L84" s="17"/>
      <c r="M84" s="22"/>
      <c r="N84" s="20"/>
      <c r="O84" s="20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</row>
    <row r="85" s="3" customFormat="1" ht="12" spans="1:64">
      <c r="A85" s="18">
        <v>90</v>
      </c>
      <c r="B85" s="18">
        <v>89</v>
      </c>
      <c r="C85" s="18">
        <v>95</v>
      </c>
      <c r="D85" s="18">
        <v>81</v>
      </c>
      <c r="E85" s="18">
        <v>96</v>
      </c>
      <c r="F85" s="18">
        <v>95</v>
      </c>
      <c r="G85" s="18"/>
      <c r="H85" s="18"/>
      <c r="I85" s="18"/>
      <c r="J85" s="18"/>
      <c r="K85" s="18"/>
      <c r="L85" s="18"/>
      <c r="M85" s="18"/>
      <c r="N85" s="18"/>
      <c r="O85" s="18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</row>
    <row r="86" s="1" customFormat="1" ht="12.75" spans="1:64">
      <c r="A86" s="14" t="s">
        <v>140</v>
      </c>
      <c r="B86" s="15" t="s">
        <v>2</v>
      </c>
      <c r="C86" s="15">
        <v>17</v>
      </c>
      <c r="D86" s="15" t="s">
        <v>3</v>
      </c>
      <c r="E86" s="15" t="s">
        <v>141</v>
      </c>
      <c r="F86" s="15" t="s">
        <v>5</v>
      </c>
      <c r="G86" s="16">
        <f>(A88*A89+B88*B89+C88*C89+D88*D89+E88*E89+F88*F89+G88*G89+H88*H89)/C86</f>
        <v>95.2941176470588</v>
      </c>
      <c r="H86" s="15"/>
      <c r="I86" s="15"/>
      <c r="J86" s="15"/>
      <c r="K86" s="15"/>
      <c r="L86" s="15"/>
      <c r="M86" s="26"/>
      <c r="N86" s="15"/>
      <c r="O86" s="15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</row>
    <row r="87" s="1" customFormat="1" ht="12.75" spans="1:64">
      <c r="A87" s="15" t="s">
        <v>142</v>
      </c>
      <c r="B87" s="15" t="s">
        <v>143</v>
      </c>
      <c r="C87" s="15" t="s">
        <v>144</v>
      </c>
      <c r="D87" s="15"/>
      <c r="E87" s="15"/>
      <c r="F87" s="15"/>
      <c r="G87" s="15"/>
      <c r="H87" s="15"/>
      <c r="I87" s="15"/>
      <c r="J87" s="15"/>
      <c r="K87" s="15"/>
      <c r="L87" s="15"/>
      <c r="M87" s="26"/>
      <c r="N87" s="15"/>
      <c r="O87" s="15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</row>
    <row r="88" s="1" customFormat="1" ht="12" spans="1:64">
      <c r="A88" s="15">
        <v>5</v>
      </c>
      <c r="B88" s="15">
        <v>6</v>
      </c>
      <c r="C88" s="15">
        <v>6</v>
      </c>
      <c r="D88" s="15"/>
      <c r="E88" s="15"/>
      <c r="F88" s="15"/>
      <c r="G88" s="15"/>
      <c r="H88" s="15"/>
      <c r="I88" s="15"/>
      <c r="J88" s="15"/>
      <c r="K88" s="15"/>
      <c r="L88" s="15"/>
      <c r="M88" s="17"/>
      <c r="N88" s="15"/>
      <c r="O88" s="15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</row>
    <row r="89" s="3" customFormat="1" ht="12" spans="1:64">
      <c r="A89" s="18">
        <v>96</v>
      </c>
      <c r="B89" s="18">
        <v>98</v>
      </c>
      <c r="C89" s="18">
        <v>92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</row>
    <row r="90" s="1" customFormat="1" ht="12.75" spans="1:64">
      <c r="A90" s="14" t="s">
        <v>145</v>
      </c>
      <c r="B90" s="15" t="s">
        <v>2</v>
      </c>
      <c r="C90" s="15">
        <f>A92+B92+C92+D92+E92+F92+G92</f>
        <v>32</v>
      </c>
      <c r="D90" s="15" t="s">
        <v>3</v>
      </c>
      <c r="E90" s="15" t="s">
        <v>45</v>
      </c>
      <c r="F90" s="15" t="s">
        <v>5</v>
      </c>
      <c r="G90" s="16">
        <f>(A92*A93+B92*B93+C92*C93+D92*D93+E92*E93+F92*F93+G92*G93)/C90</f>
        <v>87.28125</v>
      </c>
      <c r="H90" s="15"/>
      <c r="I90" s="15"/>
      <c r="J90" s="15"/>
      <c r="K90" s="15"/>
      <c r="L90" s="26"/>
      <c r="M90" s="15"/>
      <c r="N90" s="15"/>
      <c r="O90" s="15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</row>
    <row r="91" s="3" customFormat="1" ht="12.75" spans="1:64">
      <c r="A91" s="15" t="s">
        <v>146</v>
      </c>
      <c r="B91" s="15" t="s">
        <v>147</v>
      </c>
      <c r="C91" s="15" t="s">
        <v>148</v>
      </c>
      <c r="D91" s="15" t="s">
        <v>149</v>
      </c>
      <c r="E91" s="15" t="s">
        <v>150</v>
      </c>
      <c r="F91" s="15" t="s">
        <v>151</v>
      </c>
      <c r="G91" s="15" t="s">
        <v>152</v>
      </c>
      <c r="H91" s="15"/>
      <c r="I91" s="15"/>
      <c r="J91" s="15"/>
      <c r="K91" s="15"/>
      <c r="L91" s="15"/>
      <c r="M91" s="26"/>
      <c r="N91" s="15"/>
      <c r="O91" s="15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</row>
    <row r="92" s="1" customFormat="1" spans="1:64">
      <c r="A92" s="15">
        <v>6</v>
      </c>
      <c r="B92" s="15">
        <v>5</v>
      </c>
      <c r="C92" s="15">
        <v>6</v>
      </c>
      <c r="D92" s="15">
        <v>4</v>
      </c>
      <c r="E92" s="15">
        <v>2</v>
      </c>
      <c r="F92" s="15">
        <v>4</v>
      </c>
      <c r="G92" s="15">
        <v>5</v>
      </c>
      <c r="H92" s="32"/>
      <c r="I92" s="15"/>
      <c r="J92" s="15"/>
      <c r="K92" s="15"/>
      <c r="L92" s="15"/>
      <c r="M92" s="26"/>
      <c r="N92" s="15"/>
      <c r="O92" s="15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</row>
    <row r="93" s="3" customFormat="1" ht="12" spans="1:64">
      <c r="A93" s="18">
        <v>78</v>
      </c>
      <c r="B93" s="18">
        <v>89</v>
      </c>
      <c r="C93" s="18">
        <v>88</v>
      </c>
      <c r="D93" s="18">
        <v>79</v>
      </c>
      <c r="E93" s="18">
        <v>95</v>
      </c>
      <c r="F93" s="18">
        <v>94</v>
      </c>
      <c r="G93" s="18">
        <v>94</v>
      </c>
      <c r="H93" s="18"/>
      <c r="I93" s="18"/>
      <c r="J93" s="18"/>
      <c r="K93" s="18"/>
      <c r="L93" s="18"/>
      <c r="M93" s="18"/>
      <c r="N93" s="18"/>
      <c r="O93" s="18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</row>
    <row r="94" s="1" customFormat="1" ht="12.75" spans="1:64">
      <c r="A94" s="14" t="s">
        <v>153</v>
      </c>
      <c r="B94" s="15" t="s">
        <v>2</v>
      </c>
      <c r="C94" s="15">
        <f>SUM(A96:E96)</f>
        <v>21</v>
      </c>
      <c r="D94" s="15" t="s">
        <v>3</v>
      </c>
      <c r="E94" s="15" t="s">
        <v>80</v>
      </c>
      <c r="F94" s="15" t="s">
        <v>5</v>
      </c>
      <c r="G94" s="16">
        <f>(A96*A97+B96*B97+C96*C97+D96*D97+E96*E97+F96*F97+G96*G97+H96*H97)/C94</f>
        <v>95</v>
      </c>
      <c r="H94" s="15"/>
      <c r="I94" s="15"/>
      <c r="J94" s="15"/>
      <c r="K94" s="15"/>
      <c r="L94" s="26"/>
      <c r="M94" s="15"/>
      <c r="N94" s="15"/>
      <c r="O94" s="15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</row>
    <row r="95" s="3" customFormat="1" ht="12.75" spans="1:64">
      <c r="A95" s="15" t="s">
        <v>154</v>
      </c>
      <c r="B95" s="15" t="s">
        <v>155</v>
      </c>
      <c r="C95" s="15" t="s">
        <v>156</v>
      </c>
      <c r="D95" s="15" t="s">
        <v>91</v>
      </c>
      <c r="E95" s="15"/>
      <c r="F95" s="15"/>
      <c r="G95" s="15"/>
      <c r="H95" s="15"/>
      <c r="I95" s="15"/>
      <c r="J95" s="15"/>
      <c r="K95" s="15"/>
      <c r="L95" s="15"/>
      <c r="M95" s="26"/>
      <c r="N95" s="15"/>
      <c r="O95" s="15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</row>
    <row r="96" s="1" customFormat="1" ht="12.75" spans="1:64">
      <c r="A96" s="15">
        <v>6</v>
      </c>
      <c r="B96" s="15">
        <v>6</v>
      </c>
      <c r="C96" s="15">
        <v>6</v>
      </c>
      <c r="D96" s="15">
        <v>3</v>
      </c>
      <c r="E96" s="15"/>
      <c r="F96" s="15"/>
      <c r="G96" s="15"/>
      <c r="H96" s="15"/>
      <c r="I96" s="15"/>
      <c r="J96" s="15"/>
      <c r="K96" s="15"/>
      <c r="L96" s="15"/>
      <c r="M96" s="26"/>
      <c r="N96" s="15"/>
      <c r="O96" s="15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</row>
    <row r="97" s="3" customFormat="1" ht="12" spans="1:64">
      <c r="A97" s="18">
        <v>96</v>
      </c>
      <c r="B97" s="18">
        <v>96</v>
      </c>
      <c r="C97" s="18">
        <v>95</v>
      </c>
      <c r="D97" s="18">
        <v>91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</row>
    <row r="98" s="1" customFormat="1" ht="12.75" spans="1:64">
      <c r="A98" s="14" t="s">
        <v>157</v>
      </c>
      <c r="B98" s="15" t="s">
        <v>2</v>
      </c>
      <c r="C98" s="15">
        <v>31</v>
      </c>
      <c r="D98" s="15" t="s">
        <v>3</v>
      </c>
      <c r="E98" s="15" t="s">
        <v>141</v>
      </c>
      <c r="F98" s="15" t="s">
        <v>5</v>
      </c>
      <c r="G98" s="16">
        <f>(A100*A101+B100*B101+C100*C101+D100*D101+E100*E101+F100*F101+G100*G101+H100*H101)/C98</f>
        <v>97.3870967741936</v>
      </c>
      <c r="H98" s="15"/>
      <c r="I98" s="15"/>
      <c r="J98" s="15"/>
      <c r="K98" s="15"/>
      <c r="L98" s="26"/>
      <c r="M98" s="15"/>
      <c r="N98" s="15"/>
      <c r="O98" s="15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</row>
    <row r="99" s="3" customFormat="1" ht="12.75" spans="1:64">
      <c r="A99" s="15" t="s">
        <v>158</v>
      </c>
      <c r="B99" s="15" t="s">
        <v>159</v>
      </c>
      <c r="C99" s="15" t="s">
        <v>160</v>
      </c>
      <c r="D99" s="15" t="s">
        <v>161</v>
      </c>
      <c r="E99" s="15" t="s">
        <v>162</v>
      </c>
      <c r="F99" s="15" t="s">
        <v>163</v>
      </c>
      <c r="G99" s="15"/>
      <c r="H99" s="15"/>
      <c r="I99" s="15"/>
      <c r="J99" s="15"/>
      <c r="K99" s="15"/>
      <c r="L99" s="15"/>
      <c r="M99" s="26"/>
      <c r="N99" s="15"/>
      <c r="O99" s="15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</row>
    <row r="100" s="1" customFormat="1" ht="12.75" spans="1:64">
      <c r="A100" s="15">
        <v>5</v>
      </c>
      <c r="B100" s="15">
        <v>4</v>
      </c>
      <c r="C100" s="15">
        <v>6</v>
      </c>
      <c r="D100" s="15">
        <v>5</v>
      </c>
      <c r="E100" s="15">
        <v>5</v>
      </c>
      <c r="F100" s="15">
        <v>6</v>
      </c>
      <c r="G100" s="15"/>
      <c r="H100" s="15"/>
      <c r="I100" s="15"/>
      <c r="J100" s="15"/>
      <c r="K100" s="15"/>
      <c r="L100" s="15"/>
      <c r="M100" s="26"/>
      <c r="N100" s="15"/>
      <c r="O100" s="15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</row>
    <row r="101" s="3" customFormat="1" ht="12" spans="1:64">
      <c r="A101" s="18">
        <v>96</v>
      </c>
      <c r="B101" s="18">
        <v>98</v>
      </c>
      <c r="C101" s="18">
        <v>98</v>
      </c>
      <c r="D101" s="18">
        <v>96</v>
      </c>
      <c r="E101" s="18">
        <v>97</v>
      </c>
      <c r="F101" s="18">
        <v>99</v>
      </c>
      <c r="G101" s="18"/>
      <c r="H101" s="18"/>
      <c r="I101" s="18"/>
      <c r="J101" s="18"/>
      <c r="K101" s="18"/>
      <c r="L101" s="18"/>
      <c r="M101" s="18"/>
      <c r="N101" s="18"/>
      <c r="O101" s="18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</row>
    <row r="102" s="1" customFormat="1" ht="12.75" spans="1:64">
      <c r="A102" s="14" t="s">
        <v>164</v>
      </c>
      <c r="B102" s="15" t="s">
        <v>2</v>
      </c>
      <c r="C102" s="15">
        <v>29</v>
      </c>
      <c r="D102" s="15" t="s">
        <v>3</v>
      </c>
      <c r="E102" s="15" t="s">
        <v>74</v>
      </c>
      <c r="F102" s="15" t="s">
        <v>5</v>
      </c>
      <c r="G102" s="16">
        <f>(A104*A105+B104*B105+C104*C105+D104*D105+E104*E105+F104*F105+G104*G105+H104*H105)/C102</f>
        <v>88.6206896551724</v>
      </c>
      <c r="H102" s="15"/>
      <c r="I102" s="15"/>
      <c r="J102" s="15"/>
      <c r="K102" s="15"/>
      <c r="L102" s="26"/>
      <c r="M102" s="15"/>
      <c r="N102" s="15"/>
      <c r="O102" s="15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</row>
    <row r="103" s="3" customFormat="1" ht="12.75" spans="1:64">
      <c r="A103" s="15" t="s">
        <v>165</v>
      </c>
      <c r="B103" s="15" t="s">
        <v>166</v>
      </c>
      <c r="C103" s="15" t="s">
        <v>167</v>
      </c>
      <c r="D103" s="15" t="s">
        <v>168</v>
      </c>
      <c r="E103" s="15" t="s">
        <v>169</v>
      </c>
      <c r="F103" s="15" t="s">
        <v>170</v>
      </c>
      <c r="G103" s="15"/>
      <c r="H103" s="15"/>
      <c r="I103" s="15"/>
      <c r="J103" s="15"/>
      <c r="K103" s="15"/>
      <c r="L103" s="15"/>
      <c r="M103" s="26"/>
      <c r="N103" s="15"/>
      <c r="O103" s="15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</row>
    <row r="104" s="1" customFormat="1" ht="12.75" spans="1:64">
      <c r="A104" s="15">
        <v>4</v>
      </c>
      <c r="B104" s="15">
        <v>6</v>
      </c>
      <c r="C104" s="15">
        <v>6</v>
      </c>
      <c r="D104" s="15">
        <v>6</v>
      </c>
      <c r="E104" s="15">
        <v>5</v>
      </c>
      <c r="F104" s="15">
        <v>2</v>
      </c>
      <c r="G104" s="15"/>
      <c r="H104" s="15"/>
      <c r="I104" s="15"/>
      <c r="J104" s="15"/>
      <c r="K104" s="15"/>
      <c r="L104" s="15"/>
      <c r="M104" s="26"/>
      <c r="N104" s="15"/>
      <c r="O104" s="15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</row>
    <row r="105" s="3" customFormat="1" ht="12" spans="1:64">
      <c r="A105" s="18">
        <v>86</v>
      </c>
      <c r="B105" s="18">
        <v>89</v>
      </c>
      <c r="C105" s="18">
        <v>86</v>
      </c>
      <c r="D105" s="18">
        <v>86</v>
      </c>
      <c r="E105" s="18">
        <v>94</v>
      </c>
      <c r="F105" s="18">
        <v>95</v>
      </c>
      <c r="G105" s="18"/>
      <c r="H105" s="18"/>
      <c r="I105" s="18"/>
      <c r="J105" s="18"/>
      <c r="K105" s="18"/>
      <c r="L105" s="18"/>
      <c r="M105" s="18"/>
      <c r="N105" s="18"/>
      <c r="O105" s="18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</row>
    <row r="106" s="1" customFormat="1" ht="12.75" spans="1:64">
      <c r="A106" s="14" t="s">
        <v>171</v>
      </c>
      <c r="B106" s="15" t="s">
        <v>2</v>
      </c>
      <c r="C106" s="15">
        <f>A108+B108+C108+D108+E108+F108+G108+H108</f>
        <v>36</v>
      </c>
      <c r="D106" s="15" t="s">
        <v>3</v>
      </c>
      <c r="E106" s="15" t="s">
        <v>172</v>
      </c>
      <c r="F106" s="15" t="s">
        <v>5</v>
      </c>
      <c r="G106" s="16">
        <f>(A108*A109+B108*B109+C108*C109+D108*D109+E108*E109+F108*F109+G108*G109+H108*H109)/C106</f>
        <v>89.1388888888889</v>
      </c>
      <c r="H106" s="15"/>
      <c r="I106" s="15"/>
      <c r="J106" s="15"/>
      <c r="K106" s="15"/>
      <c r="L106" s="26"/>
      <c r="M106" s="15"/>
      <c r="N106" s="15"/>
      <c r="O106" s="15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</row>
    <row r="107" s="3" customFormat="1" ht="12.75" spans="1:64">
      <c r="A107" s="15" t="s">
        <v>173</v>
      </c>
      <c r="B107" s="15" t="s">
        <v>174</v>
      </c>
      <c r="C107" s="15" t="s">
        <v>175</v>
      </c>
      <c r="D107" s="15" t="s">
        <v>176</v>
      </c>
      <c r="E107" s="15" t="s">
        <v>177</v>
      </c>
      <c r="F107" s="15" t="s">
        <v>150</v>
      </c>
      <c r="G107" s="15" t="s">
        <v>178</v>
      </c>
      <c r="H107" s="15" t="s">
        <v>179</v>
      </c>
      <c r="I107" s="15"/>
      <c r="J107" s="15"/>
      <c r="K107" s="15"/>
      <c r="L107" s="15"/>
      <c r="M107" s="26"/>
      <c r="N107" s="15"/>
      <c r="O107" s="15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</row>
    <row r="108" s="1" customFormat="1" ht="12.75" spans="1:64">
      <c r="A108" s="15">
        <v>1</v>
      </c>
      <c r="B108" s="15">
        <v>5</v>
      </c>
      <c r="C108" s="15">
        <v>6</v>
      </c>
      <c r="D108" s="15">
        <v>6</v>
      </c>
      <c r="E108" s="15">
        <v>5</v>
      </c>
      <c r="F108" s="15">
        <v>3</v>
      </c>
      <c r="G108" s="15">
        <v>6</v>
      </c>
      <c r="H108" s="15">
        <v>4</v>
      </c>
      <c r="I108" s="15"/>
      <c r="J108" s="15"/>
      <c r="K108" s="15"/>
      <c r="L108" s="15"/>
      <c r="M108" s="26"/>
      <c r="N108" s="15"/>
      <c r="O108" s="15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</row>
    <row r="109" s="3" customFormat="1" ht="12" spans="1:64">
      <c r="A109" s="18">
        <v>68</v>
      </c>
      <c r="B109" s="18">
        <v>87</v>
      </c>
      <c r="C109" s="18">
        <v>84</v>
      </c>
      <c r="D109" s="18">
        <v>91</v>
      </c>
      <c r="E109" s="18">
        <v>85</v>
      </c>
      <c r="F109" s="18">
        <v>95</v>
      </c>
      <c r="G109" s="18">
        <v>95</v>
      </c>
      <c r="H109" s="18">
        <v>94</v>
      </c>
      <c r="I109" s="18"/>
      <c r="J109" s="18"/>
      <c r="K109" s="18"/>
      <c r="L109" s="18"/>
      <c r="M109" s="18"/>
      <c r="N109" s="18"/>
      <c r="O109" s="18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</row>
    <row r="110" s="4" customFormat="1" ht="22.5" spans="1:64">
      <c r="A110" s="33" t="s">
        <v>180</v>
      </c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5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</row>
    <row r="111" s="1" customFormat="1" ht="12.75" spans="1:64">
      <c r="A111" s="14" t="s">
        <v>181</v>
      </c>
      <c r="B111" s="15" t="s">
        <v>2</v>
      </c>
      <c r="C111" s="15">
        <v>28</v>
      </c>
      <c r="D111" s="15" t="s">
        <v>3</v>
      </c>
      <c r="E111" s="15" t="s">
        <v>182</v>
      </c>
      <c r="F111" s="15" t="s">
        <v>5</v>
      </c>
      <c r="G111" s="16">
        <f>(A113*A114+B113*B114+C113*C114+D113*D114+E113*E114)/C111</f>
        <v>88.4285714285714</v>
      </c>
      <c r="H111" s="15"/>
      <c r="I111" s="15"/>
      <c r="J111" s="15"/>
      <c r="K111" s="15"/>
      <c r="L111" s="26"/>
      <c r="M111" s="15"/>
      <c r="N111" s="15"/>
      <c r="O111" s="15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</row>
    <row r="112" s="3" customFormat="1" ht="12.75" spans="1:64">
      <c r="A112" s="15" t="s">
        <v>183</v>
      </c>
      <c r="B112" s="15" t="s">
        <v>184</v>
      </c>
      <c r="C112" s="15" t="s">
        <v>185</v>
      </c>
      <c r="D112" s="15" t="s">
        <v>186</v>
      </c>
      <c r="E112" s="15" t="s">
        <v>187</v>
      </c>
      <c r="F112" s="15"/>
      <c r="G112" s="15"/>
      <c r="H112" s="15"/>
      <c r="I112" s="15"/>
      <c r="J112" s="15"/>
      <c r="K112" s="15"/>
      <c r="L112" s="15"/>
      <c r="M112" s="26"/>
      <c r="N112" s="15"/>
      <c r="O112" s="15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</row>
    <row r="113" s="1" customFormat="1" ht="12.75" spans="1:64">
      <c r="A113" s="15">
        <v>6</v>
      </c>
      <c r="B113" s="15">
        <v>4</v>
      </c>
      <c r="C113" s="15">
        <v>6</v>
      </c>
      <c r="D113" s="15">
        <v>6</v>
      </c>
      <c r="E113" s="15">
        <v>6</v>
      </c>
      <c r="F113" s="15"/>
      <c r="G113" s="15"/>
      <c r="H113" s="15"/>
      <c r="I113" s="15"/>
      <c r="J113" s="15"/>
      <c r="K113" s="15"/>
      <c r="L113" s="15"/>
      <c r="M113" s="26"/>
      <c r="N113" s="15"/>
      <c r="O113" s="15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</row>
    <row r="114" s="3" customFormat="1" ht="12" spans="1:64">
      <c r="A114" s="18">
        <v>95</v>
      </c>
      <c r="B114" s="18">
        <v>82</v>
      </c>
      <c r="C114" s="18">
        <v>86</v>
      </c>
      <c r="D114" s="18">
        <v>84</v>
      </c>
      <c r="E114" s="18">
        <v>93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</row>
    <row r="115" s="1" customFormat="1" ht="12.75" spans="1:64">
      <c r="A115" s="14" t="s">
        <v>188</v>
      </c>
      <c r="B115" s="15" t="s">
        <v>2</v>
      </c>
      <c r="C115" s="15">
        <v>22</v>
      </c>
      <c r="D115" s="15" t="s">
        <v>3</v>
      </c>
      <c r="E115" s="15" t="s">
        <v>189</v>
      </c>
      <c r="F115" s="15" t="s">
        <v>5</v>
      </c>
      <c r="G115" s="16">
        <f>(A117*A118+B117*B118+C117*C118+D117*D118)/C115</f>
        <v>87.5</v>
      </c>
      <c r="H115" s="15"/>
      <c r="I115" s="15"/>
      <c r="J115" s="15"/>
      <c r="K115" s="15"/>
      <c r="L115" s="26"/>
      <c r="M115" s="15"/>
      <c r="N115" s="15"/>
      <c r="O115" s="15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</row>
    <row r="116" s="3" customFormat="1" ht="12.75" spans="1:64">
      <c r="A116" s="15" t="s">
        <v>190</v>
      </c>
      <c r="B116" s="15" t="s">
        <v>191</v>
      </c>
      <c r="C116" s="15" t="s">
        <v>192</v>
      </c>
      <c r="D116" s="15" t="s">
        <v>193</v>
      </c>
      <c r="E116" s="15"/>
      <c r="F116" s="15"/>
      <c r="G116" s="15"/>
      <c r="H116" s="15"/>
      <c r="I116" s="15"/>
      <c r="J116" s="15"/>
      <c r="K116" s="15"/>
      <c r="L116" s="15"/>
      <c r="M116" s="26"/>
      <c r="N116" s="15"/>
      <c r="O116" s="15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</row>
    <row r="117" s="1" customFormat="1" ht="12.75" spans="1:64">
      <c r="A117" s="15">
        <v>5</v>
      </c>
      <c r="B117" s="15">
        <v>6</v>
      </c>
      <c r="C117" s="15">
        <v>5</v>
      </c>
      <c r="D117" s="15">
        <v>6</v>
      </c>
      <c r="E117" s="15"/>
      <c r="F117" s="15"/>
      <c r="G117" s="15"/>
      <c r="H117" s="15"/>
      <c r="I117" s="15"/>
      <c r="J117" s="15"/>
      <c r="K117" s="15"/>
      <c r="L117" s="15"/>
      <c r="M117" s="26"/>
      <c r="N117" s="15"/>
      <c r="O117" s="15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</row>
    <row r="118" s="3" customFormat="1" ht="12" spans="1:64">
      <c r="A118" s="18">
        <v>81</v>
      </c>
      <c r="B118" s="18">
        <v>87</v>
      </c>
      <c r="C118" s="18">
        <v>94</v>
      </c>
      <c r="D118" s="18">
        <v>88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</row>
    <row r="119" s="1" customFormat="1" ht="12.75" spans="1:64">
      <c r="A119" s="14" t="s">
        <v>194</v>
      </c>
      <c r="B119" s="15" t="s">
        <v>2</v>
      </c>
      <c r="C119" s="15">
        <v>24</v>
      </c>
      <c r="D119" s="15" t="s">
        <v>3</v>
      </c>
      <c r="E119" s="15" t="s">
        <v>28</v>
      </c>
      <c r="F119" s="15" t="s">
        <v>5</v>
      </c>
      <c r="G119" s="16">
        <f>(A121*A122+B121*B122+C121*C122+D121*D122)/C119</f>
        <v>89.5</v>
      </c>
      <c r="H119" s="15"/>
      <c r="I119" s="15"/>
      <c r="J119" s="15"/>
      <c r="K119" s="15"/>
      <c r="L119" s="26"/>
      <c r="M119" s="15"/>
      <c r="N119" s="15"/>
      <c r="O119" s="15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</row>
    <row r="120" s="3" customFormat="1" ht="12.75" spans="1:64">
      <c r="A120" s="15" t="s">
        <v>195</v>
      </c>
      <c r="B120" s="15" t="s">
        <v>196</v>
      </c>
      <c r="C120" s="15" t="s">
        <v>197</v>
      </c>
      <c r="D120" s="15" t="s">
        <v>198</v>
      </c>
      <c r="E120" s="15"/>
      <c r="F120" s="15"/>
      <c r="G120" s="15"/>
      <c r="H120" s="15"/>
      <c r="I120" s="15"/>
      <c r="J120" s="15"/>
      <c r="K120" s="15"/>
      <c r="L120" s="15"/>
      <c r="M120" s="26"/>
      <c r="N120" s="15"/>
      <c r="O120" s="15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</row>
    <row r="121" s="1" customFormat="1" ht="12.75" spans="1:64">
      <c r="A121" s="15">
        <v>6</v>
      </c>
      <c r="B121" s="15">
        <v>6</v>
      </c>
      <c r="C121" s="15">
        <v>6</v>
      </c>
      <c r="D121" s="15">
        <v>6</v>
      </c>
      <c r="E121" s="15"/>
      <c r="F121" s="15"/>
      <c r="G121" s="15"/>
      <c r="H121" s="15"/>
      <c r="I121" s="15"/>
      <c r="J121" s="15"/>
      <c r="K121" s="15"/>
      <c r="L121" s="15"/>
      <c r="M121" s="26"/>
      <c r="N121" s="15"/>
      <c r="O121" s="15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</row>
    <row r="122" s="3" customFormat="1" ht="12" spans="1:64">
      <c r="A122" s="18">
        <v>89</v>
      </c>
      <c r="B122" s="18">
        <v>95</v>
      </c>
      <c r="C122" s="18">
        <v>94</v>
      </c>
      <c r="D122" s="18">
        <v>80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</row>
    <row r="123" s="1" customFormat="1" ht="12.75" spans="1:64">
      <c r="A123" s="14" t="s">
        <v>199</v>
      </c>
      <c r="B123" s="15" t="s">
        <v>2</v>
      </c>
      <c r="C123" s="15">
        <v>15</v>
      </c>
      <c r="D123" s="15" t="s">
        <v>3</v>
      </c>
      <c r="E123" s="15" t="s">
        <v>200</v>
      </c>
      <c r="F123" s="15" t="s">
        <v>5</v>
      </c>
      <c r="G123" s="16">
        <f>(A125*A126+B125*B126+C125*C126)/C123</f>
        <v>90.8666666666667</v>
      </c>
      <c r="H123" s="15"/>
      <c r="I123" s="15"/>
      <c r="J123" s="15"/>
      <c r="K123" s="15"/>
      <c r="L123" s="26"/>
      <c r="M123" s="15"/>
      <c r="N123" s="15"/>
      <c r="O123" s="15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</row>
    <row r="124" s="3" customFormat="1" ht="12.75" spans="1:64">
      <c r="A124" s="15" t="s">
        <v>201</v>
      </c>
      <c r="B124" s="15" t="s">
        <v>202</v>
      </c>
      <c r="C124" s="15" t="s">
        <v>203</v>
      </c>
      <c r="D124" s="15"/>
      <c r="E124" s="15"/>
      <c r="F124" s="15"/>
      <c r="G124" s="15"/>
      <c r="H124" s="15"/>
      <c r="I124" s="15"/>
      <c r="J124" s="15"/>
      <c r="K124" s="15"/>
      <c r="L124" s="15"/>
      <c r="M124" s="26"/>
      <c r="N124" s="15"/>
      <c r="O124" s="15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</row>
    <row r="125" s="1" customFormat="1" ht="12.75" spans="1:64">
      <c r="A125" s="15">
        <v>5</v>
      </c>
      <c r="B125" s="15">
        <v>6</v>
      </c>
      <c r="C125" s="15">
        <v>4</v>
      </c>
      <c r="D125" s="15"/>
      <c r="E125" s="15"/>
      <c r="F125" s="15"/>
      <c r="G125" s="15"/>
      <c r="H125" s="15"/>
      <c r="I125" s="15"/>
      <c r="J125" s="15"/>
      <c r="K125" s="15"/>
      <c r="L125" s="15"/>
      <c r="M125" s="26"/>
      <c r="N125" s="15"/>
      <c r="O125" s="15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</row>
    <row r="126" s="3" customFormat="1" ht="12" spans="1:64">
      <c r="A126" s="18">
        <v>91</v>
      </c>
      <c r="B126" s="18">
        <v>92</v>
      </c>
      <c r="C126" s="18">
        <v>89</v>
      </c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</row>
    <row r="127" s="1" customFormat="1" ht="12.75" spans="1:64">
      <c r="A127" s="14" t="s">
        <v>204</v>
      </c>
      <c r="B127" s="15" t="s">
        <v>2</v>
      </c>
      <c r="C127" s="15">
        <v>32</v>
      </c>
      <c r="D127" s="15" t="s">
        <v>3</v>
      </c>
      <c r="E127" s="15" t="s">
        <v>100</v>
      </c>
      <c r="F127" s="15" t="s">
        <v>5</v>
      </c>
      <c r="G127" s="16">
        <f>(A129*A130+B129*B130+C129*C130+D129*D130+E129*E130+F129*F130)/C127</f>
        <v>82.53125</v>
      </c>
      <c r="H127" s="15"/>
      <c r="I127" s="15"/>
      <c r="J127" s="15"/>
      <c r="K127" s="15"/>
      <c r="L127" s="26"/>
      <c r="M127" s="15"/>
      <c r="N127" s="15"/>
      <c r="O127" s="15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</row>
    <row r="128" s="3" customFormat="1" ht="12.75" spans="1:64">
      <c r="A128" s="15" t="s">
        <v>205</v>
      </c>
      <c r="B128" s="15" t="s">
        <v>206</v>
      </c>
      <c r="C128" s="15" t="s">
        <v>207</v>
      </c>
      <c r="D128" s="15" t="s">
        <v>208</v>
      </c>
      <c r="E128" s="15" t="s">
        <v>209</v>
      </c>
      <c r="F128" s="15" t="s">
        <v>210</v>
      </c>
      <c r="G128" s="15"/>
      <c r="H128" s="15"/>
      <c r="I128" s="15"/>
      <c r="J128" s="15"/>
      <c r="K128" s="15"/>
      <c r="L128" s="15"/>
      <c r="M128" s="26"/>
      <c r="N128" s="15"/>
      <c r="O128" s="15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</row>
    <row r="129" s="1" customFormat="1" ht="12.75" spans="1:64">
      <c r="A129" s="15">
        <v>6</v>
      </c>
      <c r="B129" s="15">
        <v>6</v>
      </c>
      <c r="C129" s="15">
        <v>6</v>
      </c>
      <c r="D129" s="15">
        <v>5</v>
      </c>
      <c r="E129" s="15">
        <v>6</v>
      </c>
      <c r="F129" s="15">
        <v>3</v>
      </c>
      <c r="G129" s="15"/>
      <c r="H129" s="15"/>
      <c r="I129" s="15"/>
      <c r="J129" s="15"/>
      <c r="K129" s="15"/>
      <c r="L129" s="15"/>
      <c r="M129" s="26"/>
      <c r="N129" s="15"/>
      <c r="O129" s="15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</row>
    <row r="130" s="3" customFormat="1" ht="12" spans="1:64">
      <c r="A130" s="18">
        <v>81</v>
      </c>
      <c r="B130" s="18">
        <v>91</v>
      </c>
      <c r="C130" s="18">
        <v>74</v>
      </c>
      <c r="D130" s="18">
        <v>86</v>
      </c>
      <c r="E130" s="18">
        <v>88</v>
      </c>
      <c r="F130" s="18">
        <v>69</v>
      </c>
      <c r="G130" s="18"/>
      <c r="H130" s="18"/>
      <c r="I130" s="18"/>
      <c r="J130" s="18"/>
      <c r="K130" s="18"/>
      <c r="L130" s="18"/>
      <c r="M130" s="18"/>
      <c r="N130" s="18"/>
      <c r="O130" s="18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</row>
    <row r="131" s="1" customFormat="1" ht="12.75" spans="1:64">
      <c r="A131" s="14" t="s">
        <v>211</v>
      </c>
      <c r="B131" s="15" t="s">
        <v>2</v>
      </c>
      <c r="C131" s="15">
        <v>37</v>
      </c>
      <c r="D131" s="15" t="s">
        <v>3</v>
      </c>
      <c r="E131" s="15" t="s">
        <v>74</v>
      </c>
      <c r="F131" s="15" t="s">
        <v>5</v>
      </c>
      <c r="G131" s="16">
        <f>(A133*A134+B133*B134+C133*C134+D133*D134+E133*E134+F133*F134+G133*G134+H133*H134)/C131</f>
        <v>89.1351351351351</v>
      </c>
      <c r="H131" s="15"/>
      <c r="I131" s="15"/>
      <c r="J131" s="15"/>
      <c r="K131" s="15"/>
      <c r="L131" s="26"/>
      <c r="M131" s="15"/>
      <c r="N131" s="15"/>
      <c r="O131" s="15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</row>
    <row r="132" s="3" customFormat="1" ht="12.75" spans="1:64">
      <c r="A132" s="15" t="s">
        <v>212</v>
      </c>
      <c r="B132" s="15" t="s">
        <v>213</v>
      </c>
      <c r="C132" s="15" t="s">
        <v>214</v>
      </c>
      <c r="D132" s="15" t="s">
        <v>215</v>
      </c>
      <c r="E132" s="15" t="s">
        <v>216</v>
      </c>
      <c r="F132" s="15" t="s">
        <v>217</v>
      </c>
      <c r="G132" s="15" t="s">
        <v>218</v>
      </c>
      <c r="H132" s="15"/>
      <c r="I132" s="15"/>
      <c r="J132" s="15"/>
      <c r="K132" s="15"/>
      <c r="L132" s="15"/>
      <c r="M132" s="26"/>
      <c r="N132" s="15"/>
      <c r="O132" s="15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</row>
    <row r="133" s="1" customFormat="1" ht="12.75" spans="1:64">
      <c r="A133" s="15">
        <v>6</v>
      </c>
      <c r="B133" s="15">
        <v>6</v>
      </c>
      <c r="C133" s="15">
        <v>6</v>
      </c>
      <c r="D133" s="15">
        <v>3</v>
      </c>
      <c r="E133" s="15">
        <v>6</v>
      </c>
      <c r="F133" s="15">
        <v>5</v>
      </c>
      <c r="G133" s="15">
        <v>5</v>
      </c>
      <c r="H133" s="15"/>
      <c r="I133" s="15"/>
      <c r="J133" s="15"/>
      <c r="K133" s="15"/>
      <c r="L133" s="15"/>
      <c r="M133" s="26"/>
      <c r="N133" s="15"/>
      <c r="O133" s="15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</row>
    <row r="134" s="3" customFormat="1" ht="12" spans="1:64">
      <c r="A134" s="18">
        <v>86</v>
      </c>
      <c r="B134" s="18">
        <v>90</v>
      </c>
      <c r="C134" s="18">
        <v>81</v>
      </c>
      <c r="D134" s="18">
        <v>80</v>
      </c>
      <c r="E134" s="18">
        <v>96</v>
      </c>
      <c r="F134" s="18">
        <v>97</v>
      </c>
      <c r="G134" s="18">
        <v>91</v>
      </c>
      <c r="H134" s="18"/>
      <c r="I134" s="18"/>
      <c r="J134" s="18"/>
      <c r="K134" s="18"/>
      <c r="L134" s="18"/>
      <c r="M134" s="18"/>
      <c r="N134" s="18"/>
      <c r="O134" s="18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</row>
    <row r="135" s="1" customFormat="1" ht="12.75" spans="1:64">
      <c r="A135" s="14" t="s">
        <v>219</v>
      </c>
      <c r="B135" s="15" t="s">
        <v>2</v>
      </c>
      <c r="C135" s="15">
        <v>38</v>
      </c>
      <c r="D135" s="15" t="s">
        <v>3</v>
      </c>
      <c r="E135" s="15" t="s">
        <v>74</v>
      </c>
      <c r="F135" s="15" t="s">
        <v>5</v>
      </c>
      <c r="G135" s="16">
        <f>(A137*A138+B137*B138+C137*C138+D137*D138+E137*E138+F137*F138+G137*G138+H137*H138)/C135</f>
        <v>85.1315789473684</v>
      </c>
      <c r="H135" s="15"/>
      <c r="I135" s="15"/>
      <c r="J135" s="15"/>
      <c r="K135" s="15"/>
      <c r="L135" s="26"/>
      <c r="M135" s="15"/>
      <c r="N135" s="15"/>
      <c r="O135" s="15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</row>
    <row r="136" s="3" customFormat="1" ht="12.75" spans="1:64">
      <c r="A136" s="15" t="s">
        <v>220</v>
      </c>
      <c r="B136" s="15" t="s">
        <v>221</v>
      </c>
      <c r="C136" s="15" t="s">
        <v>222</v>
      </c>
      <c r="D136" s="15" t="s">
        <v>223</v>
      </c>
      <c r="E136" s="15" t="s">
        <v>224</v>
      </c>
      <c r="F136" s="15" t="s">
        <v>225</v>
      </c>
      <c r="G136" s="15" t="s">
        <v>226</v>
      </c>
      <c r="H136" s="15" t="s">
        <v>227</v>
      </c>
      <c r="I136" s="15"/>
      <c r="J136" s="15"/>
      <c r="K136" s="15"/>
      <c r="L136" s="15"/>
      <c r="M136" s="26"/>
      <c r="N136" s="15"/>
      <c r="O136" s="15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</row>
    <row r="137" s="1" customFormat="1" ht="12.75" spans="1:64">
      <c r="A137" s="15">
        <v>6</v>
      </c>
      <c r="B137" s="15">
        <v>1</v>
      </c>
      <c r="C137" s="15">
        <v>6</v>
      </c>
      <c r="D137" s="15">
        <v>6</v>
      </c>
      <c r="E137" s="15">
        <v>6</v>
      </c>
      <c r="F137" s="15">
        <v>6</v>
      </c>
      <c r="G137" s="15">
        <v>1</v>
      </c>
      <c r="H137" s="15">
        <v>6</v>
      </c>
      <c r="I137" s="15"/>
      <c r="J137" s="15"/>
      <c r="K137" s="15"/>
      <c r="L137" s="15"/>
      <c r="M137" s="26"/>
      <c r="N137" s="15"/>
      <c r="O137" s="15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</row>
    <row r="138" s="3" customFormat="1" ht="12" spans="1:64">
      <c r="A138" s="18">
        <v>91</v>
      </c>
      <c r="B138" s="18">
        <v>83</v>
      </c>
      <c r="C138" s="18">
        <v>84</v>
      </c>
      <c r="D138" s="18">
        <v>73</v>
      </c>
      <c r="E138" s="18">
        <v>76</v>
      </c>
      <c r="F138" s="18">
        <v>96</v>
      </c>
      <c r="G138" s="18">
        <v>92</v>
      </c>
      <c r="H138" s="18">
        <v>90</v>
      </c>
      <c r="I138" s="18"/>
      <c r="J138" s="18"/>
      <c r="K138" s="18"/>
      <c r="L138" s="18"/>
      <c r="M138" s="18"/>
      <c r="N138" s="18"/>
      <c r="O138" s="18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</row>
    <row r="139" s="1" customFormat="1" ht="12.75" spans="1:64">
      <c r="A139" s="14" t="s">
        <v>228</v>
      </c>
      <c r="B139" s="15" t="s">
        <v>2</v>
      </c>
      <c r="C139" s="15">
        <v>36</v>
      </c>
      <c r="D139" s="15" t="s">
        <v>3</v>
      </c>
      <c r="E139" s="15" t="s">
        <v>100</v>
      </c>
      <c r="F139" s="15" t="s">
        <v>5</v>
      </c>
      <c r="G139" s="16">
        <f>(A141*A142+B141*B142+C141*C142+D141*D142+E141*E142+F141*F142+G141*G142)/C139</f>
        <v>83.5555555555556</v>
      </c>
      <c r="H139" s="15"/>
      <c r="I139" s="15"/>
      <c r="J139" s="15"/>
      <c r="K139" s="15"/>
      <c r="L139" s="26"/>
      <c r="M139" s="15"/>
      <c r="N139" s="15"/>
      <c r="O139" s="15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</row>
    <row r="140" s="3" customFormat="1" ht="12.75" spans="1:64">
      <c r="A140" s="15" t="s">
        <v>229</v>
      </c>
      <c r="B140" s="15" t="s">
        <v>230</v>
      </c>
      <c r="C140" s="15" t="s">
        <v>231</v>
      </c>
      <c r="D140" s="15" t="s">
        <v>232</v>
      </c>
      <c r="E140" s="15" t="s">
        <v>233</v>
      </c>
      <c r="F140" s="15" t="s">
        <v>234</v>
      </c>
      <c r="G140" s="15" t="s">
        <v>226</v>
      </c>
      <c r="H140" s="15"/>
      <c r="I140" s="15"/>
      <c r="J140" s="15"/>
      <c r="K140" s="15"/>
      <c r="L140" s="15"/>
      <c r="M140" s="26"/>
      <c r="N140" s="15"/>
      <c r="O140" s="15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</row>
    <row r="141" s="1" customFormat="1" ht="12.75" spans="1:64">
      <c r="A141" s="15">
        <v>6</v>
      </c>
      <c r="B141" s="15">
        <v>6</v>
      </c>
      <c r="C141" s="15">
        <v>5</v>
      </c>
      <c r="D141" s="15">
        <v>5</v>
      </c>
      <c r="E141" s="15">
        <v>5</v>
      </c>
      <c r="F141" s="15">
        <v>6</v>
      </c>
      <c r="G141" s="15">
        <v>3</v>
      </c>
      <c r="H141" s="15"/>
      <c r="I141" s="15"/>
      <c r="J141" s="15"/>
      <c r="K141" s="15"/>
      <c r="L141" s="15"/>
      <c r="M141" s="26"/>
      <c r="N141" s="15"/>
      <c r="O141" s="15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</row>
    <row r="142" s="3" customFormat="1" ht="12" spans="1:64">
      <c r="A142" s="18">
        <v>80</v>
      </c>
      <c r="B142" s="18">
        <v>89</v>
      </c>
      <c r="C142" s="18">
        <v>71</v>
      </c>
      <c r="D142" s="18">
        <v>79</v>
      </c>
      <c r="E142" s="18">
        <v>82</v>
      </c>
      <c r="F142" s="18">
        <v>93</v>
      </c>
      <c r="G142" s="18">
        <v>92</v>
      </c>
      <c r="H142" s="18"/>
      <c r="I142" s="18"/>
      <c r="J142" s="18"/>
      <c r="K142" s="18"/>
      <c r="L142" s="18"/>
      <c r="M142" s="18"/>
      <c r="N142" s="18"/>
      <c r="O142" s="18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</row>
    <row r="143" s="1" customFormat="1" ht="12.75" spans="1:64">
      <c r="A143" s="14" t="s">
        <v>235</v>
      </c>
      <c r="B143" s="15" t="s">
        <v>2</v>
      </c>
      <c r="C143" s="15">
        <v>38</v>
      </c>
      <c r="D143" s="15" t="s">
        <v>3</v>
      </c>
      <c r="E143" s="15" t="s">
        <v>110</v>
      </c>
      <c r="F143" s="15" t="s">
        <v>5</v>
      </c>
      <c r="G143" s="16">
        <f>(A145*A146+B145*B146+C145*C146+D145*D146+E145*E146+F145*F146+G145*G146+H145*H146)/C143</f>
        <v>90.0789473684211</v>
      </c>
      <c r="H143" s="15"/>
      <c r="I143" s="15"/>
      <c r="J143" s="15"/>
      <c r="K143" s="15"/>
      <c r="L143" s="26"/>
      <c r="M143" s="15"/>
      <c r="N143" s="15"/>
      <c r="O143" s="15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</row>
    <row r="144" s="3" customFormat="1" ht="12.75" spans="1:64">
      <c r="A144" s="15" t="s">
        <v>236</v>
      </c>
      <c r="B144" s="15" t="s">
        <v>237</v>
      </c>
      <c r="C144" s="15" t="s">
        <v>238</v>
      </c>
      <c r="D144" s="15" t="s">
        <v>239</v>
      </c>
      <c r="E144" s="15" t="s">
        <v>240</v>
      </c>
      <c r="F144" s="15" t="s">
        <v>241</v>
      </c>
      <c r="G144" s="15" t="s">
        <v>242</v>
      </c>
      <c r="H144" s="15" t="s">
        <v>243</v>
      </c>
      <c r="I144" s="15"/>
      <c r="J144" s="15"/>
      <c r="K144" s="15"/>
      <c r="L144" s="15"/>
      <c r="M144" s="26"/>
      <c r="N144" s="15"/>
      <c r="O144" s="15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</row>
    <row r="145" s="1" customFormat="1" ht="12.75" spans="1:64">
      <c r="A145" s="15">
        <v>3</v>
      </c>
      <c r="B145" s="15">
        <v>5</v>
      </c>
      <c r="C145" s="15">
        <v>5</v>
      </c>
      <c r="D145" s="15">
        <v>6</v>
      </c>
      <c r="E145" s="15">
        <v>5</v>
      </c>
      <c r="F145" s="15">
        <v>5</v>
      </c>
      <c r="G145" s="15">
        <v>4</v>
      </c>
      <c r="H145" s="15">
        <v>5</v>
      </c>
      <c r="I145" s="15"/>
      <c r="J145" s="15"/>
      <c r="K145" s="15"/>
      <c r="L145" s="15"/>
      <c r="M145" s="26"/>
      <c r="N145" s="15"/>
      <c r="O145" s="15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</row>
    <row r="146" s="3" customFormat="1" ht="12" spans="1:64">
      <c r="A146" s="18">
        <v>82</v>
      </c>
      <c r="B146" s="18">
        <v>93</v>
      </c>
      <c r="C146" s="18">
        <v>96</v>
      </c>
      <c r="D146" s="18">
        <v>94</v>
      </c>
      <c r="E146" s="18">
        <v>83</v>
      </c>
      <c r="F146" s="18">
        <v>83</v>
      </c>
      <c r="G146" s="18">
        <v>92</v>
      </c>
      <c r="H146" s="18">
        <v>94</v>
      </c>
      <c r="I146" s="18"/>
      <c r="J146" s="18"/>
      <c r="K146" s="18"/>
      <c r="L146" s="18"/>
      <c r="M146" s="18"/>
      <c r="N146" s="18"/>
      <c r="O146" s="18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</row>
    <row r="147" s="1" customFormat="1" ht="12.75" spans="1:64">
      <c r="A147" s="14" t="s">
        <v>244</v>
      </c>
      <c r="B147" s="15" t="s">
        <v>2</v>
      </c>
      <c r="C147" s="15">
        <v>39</v>
      </c>
      <c r="D147" s="15" t="s">
        <v>3</v>
      </c>
      <c r="E147" s="15" t="s">
        <v>141</v>
      </c>
      <c r="F147" s="15" t="s">
        <v>5</v>
      </c>
      <c r="G147" s="16">
        <f>(A149*A150+B149*B150+C149*C150+D149*D150+E149*E150+F149*F150+G149*G150)/C147</f>
        <v>96.6410256410256</v>
      </c>
      <c r="H147" s="15"/>
      <c r="I147" s="15"/>
      <c r="J147" s="15"/>
      <c r="K147" s="15"/>
      <c r="L147" s="26"/>
      <c r="M147" s="15"/>
      <c r="N147" s="15"/>
      <c r="O147" s="15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</row>
    <row r="148" s="3" customFormat="1" ht="12.75" spans="1:64">
      <c r="A148" s="15" t="s">
        <v>245</v>
      </c>
      <c r="B148" s="15" t="s">
        <v>246</v>
      </c>
      <c r="C148" s="15" t="s">
        <v>247</v>
      </c>
      <c r="D148" s="15" t="s">
        <v>248</v>
      </c>
      <c r="E148" s="15" t="s">
        <v>249</v>
      </c>
      <c r="F148" s="15" t="s">
        <v>250</v>
      </c>
      <c r="G148" s="15" t="s">
        <v>251</v>
      </c>
      <c r="H148" s="15"/>
      <c r="I148" s="15"/>
      <c r="J148" s="15"/>
      <c r="K148" s="15"/>
      <c r="L148" s="15"/>
      <c r="M148" s="26"/>
      <c r="N148" s="15"/>
      <c r="O148" s="15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</row>
    <row r="149" s="1" customFormat="1" ht="12.75" spans="1:64">
      <c r="A149" s="15">
        <v>5</v>
      </c>
      <c r="B149" s="15">
        <v>6</v>
      </c>
      <c r="C149" s="15">
        <v>6</v>
      </c>
      <c r="D149" s="15">
        <v>6</v>
      </c>
      <c r="E149" s="15">
        <v>5</v>
      </c>
      <c r="F149" s="15">
        <v>6</v>
      </c>
      <c r="G149" s="15">
        <v>5</v>
      </c>
      <c r="H149" s="15"/>
      <c r="I149" s="15"/>
      <c r="J149" s="15"/>
      <c r="K149" s="15"/>
      <c r="L149" s="15"/>
      <c r="M149" s="26"/>
      <c r="N149" s="15"/>
      <c r="O149" s="15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</row>
    <row r="150" s="3" customFormat="1" ht="12" spans="1:64">
      <c r="A150" s="18">
        <v>97</v>
      </c>
      <c r="B150" s="18">
        <v>98</v>
      </c>
      <c r="C150" s="18">
        <v>95</v>
      </c>
      <c r="D150" s="18">
        <v>94</v>
      </c>
      <c r="E150" s="18">
        <v>97</v>
      </c>
      <c r="F150" s="18">
        <v>97</v>
      </c>
      <c r="G150" s="18">
        <v>99</v>
      </c>
      <c r="H150" s="18"/>
      <c r="I150" s="18"/>
      <c r="J150" s="18"/>
      <c r="K150" s="18"/>
      <c r="L150" s="18"/>
      <c r="M150" s="18"/>
      <c r="N150" s="18"/>
      <c r="O150" s="18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</row>
    <row r="151" s="1" customFormat="1" ht="12.75" spans="1:64">
      <c r="A151" s="14" t="s">
        <v>252</v>
      </c>
      <c r="B151" s="15" t="s">
        <v>2</v>
      </c>
      <c r="C151" s="15">
        <v>43</v>
      </c>
      <c r="D151" s="15" t="s">
        <v>3</v>
      </c>
      <c r="E151" s="15" t="s">
        <v>172</v>
      </c>
      <c r="F151" s="15" t="s">
        <v>5</v>
      </c>
      <c r="G151" s="16">
        <f>(A153*A154+B153*B154+C153*C154+D153*D154+E153*E154+F153*F154+G153*G154+H153*H154+I153*I154+J153*J154)/C151</f>
        <v>90.3023255813954</v>
      </c>
      <c r="H151" s="15"/>
      <c r="I151" s="15"/>
      <c r="J151" s="15"/>
      <c r="K151" s="15"/>
      <c r="L151" s="26"/>
      <c r="M151" s="15"/>
      <c r="N151" s="15"/>
      <c r="O151" s="15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</row>
    <row r="152" s="3" customFormat="1" ht="12.75" spans="1:64">
      <c r="A152" s="15" t="s">
        <v>253</v>
      </c>
      <c r="B152" s="15" t="s">
        <v>254</v>
      </c>
      <c r="C152" s="15" t="s">
        <v>255</v>
      </c>
      <c r="D152" s="15" t="s">
        <v>256</v>
      </c>
      <c r="E152" s="15" t="s">
        <v>217</v>
      </c>
      <c r="F152" s="15" t="s">
        <v>257</v>
      </c>
      <c r="G152" s="15" t="s">
        <v>258</v>
      </c>
      <c r="H152" s="15" t="s">
        <v>259</v>
      </c>
      <c r="I152" s="15" t="s">
        <v>260</v>
      </c>
      <c r="J152" s="15" t="s">
        <v>261</v>
      </c>
      <c r="K152" s="15"/>
      <c r="L152" s="15"/>
      <c r="M152" s="26"/>
      <c r="N152" s="15"/>
      <c r="O152" s="15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</row>
    <row r="153" s="1" customFormat="1" ht="12.75" spans="1:64">
      <c r="A153" s="15">
        <v>5</v>
      </c>
      <c r="B153" s="15">
        <v>4</v>
      </c>
      <c r="C153" s="15">
        <v>6</v>
      </c>
      <c r="D153" s="15">
        <v>5</v>
      </c>
      <c r="E153" s="15">
        <v>1</v>
      </c>
      <c r="F153" s="15">
        <v>4</v>
      </c>
      <c r="G153" s="15">
        <v>4</v>
      </c>
      <c r="H153" s="15">
        <v>4</v>
      </c>
      <c r="I153" s="15">
        <v>4</v>
      </c>
      <c r="J153" s="15">
        <v>6</v>
      </c>
      <c r="K153" s="15"/>
      <c r="L153" s="15"/>
      <c r="M153" s="26"/>
      <c r="N153" s="15"/>
      <c r="O153" s="15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</row>
    <row r="154" s="3" customFormat="1" ht="12" spans="1:64">
      <c r="A154" s="18">
        <v>97</v>
      </c>
      <c r="B154" s="18">
        <v>94</v>
      </c>
      <c r="C154" s="18">
        <v>92</v>
      </c>
      <c r="D154" s="18">
        <v>95</v>
      </c>
      <c r="E154" s="18">
        <v>97</v>
      </c>
      <c r="F154" s="18">
        <v>86</v>
      </c>
      <c r="G154" s="18">
        <v>78</v>
      </c>
      <c r="H154" s="18">
        <v>91</v>
      </c>
      <c r="I154" s="18">
        <v>95</v>
      </c>
      <c r="J154" s="18">
        <v>83</v>
      </c>
      <c r="K154" s="18"/>
      <c r="L154" s="18"/>
      <c r="M154" s="18"/>
      <c r="N154" s="18"/>
      <c r="O154" s="18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</row>
    <row r="155" s="1" customFormat="1" ht="12.75" spans="1:64">
      <c r="A155" s="14" t="s">
        <v>262</v>
      </c>
      <c r="B155" s="15" t="s">
        <v>2</v>
      </c>
      <c r="C155" s="15">
        <v>22</v>
      </c>
      <c r="D155" s="15" t="s">
        <v>3</v>
      </c>
      <c r="E155" s="15" t="s">
        <v>58</v>
      </c>
      <c r="F155" s="15" t="s">
        <v>5</v>
      </c>
      <c r="G155" s="16">
        <f>(A157*A158+B157*B158+C157*C158+D157*D158+E157*E158+F157*F158+G157*G158+H157*H158+I157*I158+J157*J158)/C155</f>
        <v>85.4545454545455</v>
      </c>
      <c r="H155" s="15"/>
      <c r="I155" s="15"/>
      <c r="J155" s="15"/>
      <c r="K155" s="15"/>
      <c r="L155" s="26"/>
      <c r="M155" s="15"/>
      <c r="N155" s="15"/>
      <c r="O155" s="15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</row>
    <row r="156" s="3" customFormat="1" ht="12.75" spans="1:64">
      <c r="A156" s="15" t="s">
        <v>263</v>
      </c>
      <c r="B156" s="15" t="s">
        <v>264</v>
      </c>
      <c r="C156" s="15" t="s">
        <v>265</v>
      </c>
      <c r="D156" s="15" t="s">
        <v>266</v>
      </c>
      <c r="E156" s="15"/>
      <c r="F156" s="15"/>
      <c r="G156" s="15"/>
      <c r="H156" s="15"/>
      <c r="I156" s="15"/>
      <c r="J156" s="15"/>
      <c r="K156" s="15"/>
      <c r="L156" s="15"/>
      <c r="M156" s="26"/>
      <c r="N156" s="15"/>
      <c r="O156" s="15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</row>
    <row r="157" s="1" customFormat="1" ht="12.75" spans="1:64">
      <c r="A157" s="15">
        <v>6</v>
      </c>
      <c r="B157" s="15">
        <v>6</v>
      </c>
      <c r="C157" s="15">
        <v>6</v>
      </c>
      <c r="D157" s="15">
        <v>4</v>
      </c>
      <c r="E157" s="15"/>
      <c r="F157" s="15"/>
      <c r="G157" s="15"/>
      <c r="H157" s="15"/>
      <c r="I157" s="15"/>
      <c r="J157" s="15"/>
      <c r="K157" s="15"/>
      <c r="L157" s="15"/>
      <c r="M157" s="26"/>
      <c r="N157" s="15"/>
      <c r="O157" s="15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</row>
    <row r="158" s="3" customFormat="1" ht="12" spans="1:64">
      <c r="A158" s="18">
        <v>80</v>
      </c>
      <c r="B158" s="18">
        <v>96</v>
      </c>
      <c r="C158" s="18">
        <v>78</v>
      </c>
      <c r="D158" s="18">
        <v>89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</row>
    <row r="159" s="1" customFormat="1" ht="12.75" spans="1:64">
      <c r="A159" s="14" t="s">
        <v>267</v>
      </c>
      <c r="B159" s="15" t="s">
        <v>2</v>
      </c>
      <c r="C159" s="15">
        <v>32</v>
      </c>
      <c r="D159" s="15" t="s">
        <v>3</v>
      </c>
      <c r="E159" s="15" t="s">
        <v>28</v>
      </c>
      <c r="F159" s="15" t="s">
        <v>5</v>
      </c>
      <c r="G159" s="16">
        <f>(A161*A162+B161*B162+C161*C162+D161*D162+E161*E162+F161*F162)/C159</f>
        <v>94.96875</v>
      </c>
      <c r="H159" s="15"/>
      <c r="I159" s="15"/>
      <c r="J159" s="15"/>
      <c r="K159" s="15"/>
      <c r="L159" s="26"/>
      <c r="M159" s="15"/>
      <c r="N159" s="15"/>
      <c r="O159" s="15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</row>
    <row r="160" s="3" customFormat="1" ht="12.75" spans="1:64">
      <c r="A160" s="15" t="s">
        <v>268</v>
      </c>
      <c r="B160" s="15" t="s">
        <v>269</v>
      </c>
      <c r="C160" s="15" t="s">
        <v>270</v>
      </c>
      <c r="D160" s="15" t="s">
        <v>271</v>
      </c>
      <c r="E160" s="15" t="s">
        <v>272</v>
      </c>
      <c r="F160" s="15" t="s">
        <v>273</v>
      </c>
      <c r="G160" s="19"/>
      <c r="H160" s="19"/>
      <c r="I160" s="15"/>
      <c r="J160" s="15"/>
      <c r="K160" s="15"/>
      <c r="L160" s="15"/>
      <c r="M160" s="26"/>
      <c r="N160" s="15"/>
      <c r="O160" s="15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</row>
    <row r="161" s="1" customFormat="1" ht="12.75" spans="1:64">
      <c r="A161" s="15">
        <v>4</v>
      </c>
      <c r="B161" s="15">
        <v>5</v>
      </c>
      <c r="C161" s="15">
        <v>6</v>
      </c>
      <c r="D161" s="15">
        <v>5</v>
      </c>
      <c r="E161" s="15">
        <v>6</v>
      </c>
      <c r="F161" s="15">
        <v>6</v>
      </c>
      <c r="G161" s="19"/>
      <c r="H161" s="19"/>
      <c r="I161" s="15"/>
      <c r="J161" s="15"/>
      <c r="K161" s="15"/>
      <c r="L161" s="15"/>
      <c r="M161" s="26"/>
      <c r="N161" s="15"/>
      <c r="O161" s="15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</row>
    <row r="162" s="3" customFormat="1" ht="12" spans="1:64">
      <c r="A162" s="18">
        <v>98</v>
      </c>
      <c r="B162" s="18">
        <v>94</v>
      </c>
      <c r="C162" s="18">
        <v>94</v>
      </c>
      <c r="D162" s="18">
        <v>91</v>
      </c>
      <c r="E162" s="18">
        <v>97</v>
      </c>
      <c r="F162" s="18">
        <v>96</v>
      </c>
      <c r="G162" s="18"/>
      <c r="H162" s="18"/>
      <c r="I162" s="18"/>
      <c r="J162" s="18"/>
      <c r="K162" s="18"/>
      <c r="L162" s="18"/>
      <c r="M162" s="18"/>
      <c r="N162" s="18"/>
      <c r="O162" s="18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</row>
    <row r="163" s="1" customFormat="1" ht="12.75" spans="1:64">
      <c r="A163" s="14" t="s">
        <v>274</v>
      </c>
      <c r="B163" s="15" t="s">
        <v>2</v>
      </c>
      <c r="C163" s="15">
        <v>28</v>
      </c>
      <c r="D163" s="15" t="s">
        <v>3</v>
      </c>
      <c r="E163" s="15" t="s">
        <v>45</v>
      </c>
      <c r="F163" s="15" t="s">
        <v>5</v>
      </c>
      <c r="G163" s="16">
        <f>(A165*A166+B165*B166+C165*C166+D165*D166+E165*E166)/C163</f>
        <v>93.7142857142857</v>
      </c>
      <c r="H163" s="15"/>
      <c r="I163" s="15"/>
      <c r="J163" s="15"/>
      <c r="K163" s="15"/>
      <c r="L163" s="26"/>
      <c r="M163" s="15"/>
      <c r="N163" s="15"/>
      <c r="O163" s="15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</row>
    <row r="164" s="3" customFormat="1" ht="12.75" spans="1:64">
      <c r="A164" s="15" t="s">
        <v>275</v>
      </c>
      <c r="B164" s="15" t="s">
        <v>276</v>
      </c>
      <c r="C164" s="15" t="s">
        <v>277</v>
      </c>
      <c r="D164" s="15" t="s">
        <v>278</v>
      </c>
      <c r="E164" s="15" t="s">
        <v>279</v>
      </c>
      <c r="F164" s="15"/>
      <c r="G164" s="15"/>
      <c r="H164" s="15"/>
      <c r="I164" s="15"/>
      <c r="J164" s="15"/>
      <c r="K164" s="15"/>
      <c r="L164" s="15"/>
      <c r="M164" s="26"/>
      <c r="N164" s="15"/>
      <c r="O164" s="15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</row>
    <row r="165" s="1" customFormat="1" ht="12.75" spans="1:64">
      <c r="A165" s="15">
        <v>4</v>
      </c>
      <c r="B165" s="15">
        <v>6</v>
      </c>
      <c r="C165" s="15">
        <v>6</v>
      </c>
      <c r="D165" s="15">
        <v>6</v>
      </c>
      <c r="E165" s="15">
        <v>6</v>
      </c>
      <c r="F165" s="15"/>
      <c r="G165" s="15"/>
      <c r="H165" s="15"/>
      <c r="I165" s="15"/>
      <c r="J165" s="15"/>
      <c r="K165" s="15"/>
      <c r="L165" s="15"/>
      <c r="M165" s="26"/>
      <c r="N165" s="15"/>
      <c r="O165" s="15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</row>
    <row r="166" s="3" customFormat="1" ht="12" spans="1:64">
      <c r="A166" s="18">
        <v>95</v>
      </c>
      <c r="B166" s="18">
        <v>91</v>
      </c>
      <c r="C166" s="18">
        <v>92</v>
      </c>
      <c r="D166" s="18">
        <v>96</v>
      </c>
      <c r="E166" s="18">
        <v>95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</row>
    <row r="167" s="1" customFormat="1" ht="22.5" spans="1:64">
      <c r="A167" s="33" t="s">
        <v>280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5"/>
      <c r="P167" s="25"/>
      <c r="Q167" s="25"/>
      <c r="R167" s="25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</row>
    <row r="168" s="1" customFormat="1" ht="12" spans="1:64">
      <c r="A168" s="14" t="s">
        <v>281</v>
      </c>
      <c r="B168" s="15" t="s">
        <v>2</v>
      </c>
      <c r="C168" s="15">
        <v>18</v>
      </c>
      <c r="D168" s="15" t="s">
        <v>3</v>
      </c>
      <c r="E168" s="24" t="s">
        <v>282</v>
      </c>
      <c r="F168" s="15" t="s">
        <v>5</v>
      </c>
      <c r="G168" s="16">
        <f>(A170*A171+B170*B171+C170*C171+D170*D171+E170*E171+F170*F171+G170*G171+H170*H171)/C168</f>
        <v>82.3333333333333</v>
      </c>
      <c r="H168" s="15"/>
      <c r="I168" s="15"/>
      <c r="J168" s="15"/>
      <c r="K168" s="15"/>
      <c r="L168" s="15"/>
      <c r="M168" s="15"/>
      <c r="N168" s="15"/>
      <c r="O168" s="15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</row>
    <row r="169" s="1" customFormat="1" ht="12" spans="1:64">
      <c r="A169" s="15" t="s">
        <v>283</v>
      </c>
      <c r="B169" s="15" t="s">
        <v>284</v>
      </c>
      <c r="C169" s="15" t="s">
        <v>285</v>
      </c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</row>
    <row r="170" s="2" customFormat="1" ht="12" spans="1:64">
      <c r="A170" s="15">
        <v>6</v>
      </c>
      <c r="B170" s="15">
        <v>6</v>
      </c>
      <c r="C170" s="15">
        <v>6</v>
      </c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</row>
    <row r="171" s="2" customFormat="1" ht="11.25" customHeight="1" spans="1:64">
      <c r="A171" s="18">
        <v>82</v>
      </c>
      <c r="B171" s="18">
        <v>82</v>
      </c>
      <c r="C171" s="18">
        <v>83</v>
      </c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</row>
    <row r="172" s="1" customFormat="1" ht="12" spans="1:64">
      <c r="A172" s="14" t="s">
        <v>286</v>
      </c>
      <c r="B172" s="15" t="s">
        <v>2</v>
      </c>
      <c r="C172" s="15">
        <v>20</v>
      </c>
      <c r="D172" s="15" t="s">
        <v>3</v>
      </c>
      <c r="E172" s="24" t="s">
        <v>287</v>
      </c>
      <c r="F172" s="15" t="s">
        <v>5</v>
      </c>
      <c r="G172" s="16">
        <f>(A174*A175+B174*B175+C174*C175+D174*D175+E174*E175+F174*F175+G174*G175+H174*H175)/C172</f>
        <v>80.2</v>
      </c>
      <c r="H172" s="15"/>
      <c r="I172" s="15"/>
      <c r="J172" s="15"/>
      <c r="K172" s="15"/>
      <c r="L172" s="15"/>
      <c r="M172" s="15"/>
      <c r="N172" s="15"/>
      <c r="O172" s="15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</row>
    <row r="173" s="1" customFormat="1" ht="12" spans="1:64">
      <c r="A173" s="15" t="s">
        <v>288</v>
      </c>
      <c r="B173" s="15" t="s">
        <v>289</v>
      </c>
      <c r="C173" s="15" t="s">
        <v>290</v>
      </c>
      <c r="D173" s="15" t="s">
        <v>291</v>
      </c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</row>
    <row r="174" s="2" customFormat="1" ht="12" spans="1:64">
      <c r="A174" s="15">
        <v>4</v>
      </c>
      <c r="B174" s="15">
        <v>6</v>
      </c>
      <c r="C174" s="15">
        <v>6</v>
      </c>
      <c r="D174" s="15">
        <v>4</v>
      </c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</row>
    <row r="175" s="2" customFormat="1" ht="12" spans="1:64">
      <c r="A175" s="18">
        <v>88</v>
      </c>
      <c r="B175" s="18">
        <v>71</v>
      </c>
      <c r="C175" s="18">
        <v>83</v>
      </c>
      <c r="D175" s="18">
        <v>82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</row>
    <row r="176" s="1" customFormat="1" ht="12" spans="1:64">
      <c r="A176" s="14"/>
      <c r="B176" s="15"/>
      <c r="C176" s="15"/>
      <c r="D176" s="15"/>
      <c r="E176" s="15"/>
      <c r="F176" s="15"/>
      <c r="G176" s="16"/>
      <c r="H176" s="15"/>
      <c r="I176" s="17"/>
      <c r="J176" s="17"/>
      <c r="K176" s="15"/>
      <c r="L176" s="15"/>
      <c r="M176" s="15"/>
      <c r="N176" s="15"/>
      <c r="O176" s="15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</row>
    <row r="177" s="1" customFormat="1" ht="12" spans="1:64">
      <c r="A177" s="15"/>
      <c r="B177" s="15"/>
      <c r="C177" s="15"/>
      <c r="D177" s="15"/>
      <c r="E177" s="15"/>
      <c r="F177" s="15"/>
      <c r="G177" s="15"/>
      <c r="H177" s="15"/>
      <c r="I177" s="15"/>
      <c r="J177" s="17"/>
      <c r="K177" s="17"/>
      <c r="L177" s="17"/>
      <c r="M177" s="17"/>
      <c r="N177" s="17"/>
      <c r="O177" s="1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</row>
    <row r="178" s="1" customFormat="1" ht="12" spans="1:64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</row>
    <row r="179" s="3" customFormat="1" ht="12" spans="1:64">
      <c r="A179" s="18"/>
      <c r="B179" s="18"/>
      <c r="C179" s="18"/>
      <c r="D179" s="18"/>
      <c r="E179" s="18"/>
      <c r="F179" s="18"/>
      <c r="G179" s="18"/>
      <c r="H179" s="18"/>
      <c r="I179" s="37"/>
      <c r="J179" s="37"/>
      <c r="K179" s="18"/>
      <c r="L179" s="18"/>
      <c r="M179" s="18"/>
      <c r="N179" s="18"/>
      <c r="O179" s="18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</row>
    <row r="180" s="1" customFormat="1" ht="12" spans="1:64">
      <c r="A180" s="14" t="s">
        <v>292</v>
      </c>
      <c r="B180" s="15" t="s">
        <v>2</v>
      </c>
      <c r="C180" s="15">
        <v>25</v>
      </c>
      <c r="D180" s="15" t="s">
        <v>3</v>
      </c>
      <c r="E180" s="15" t="s">
        <v>293</v>
      </c>
      <c r="F180" s="15" t="s">
        <v>5</v>
      </c>
      <c r="G180" s="16">
        <f>(A182*A183+B182*B183+C182*C183+D182*D183+E182*E183+F182*F183+G182*G183+H182*H183)/C180</f>
        <v>77.8</v>
      </c>
      <c r="H180" s="15"/>
      <c r="I180" s="17"/>
      <c r="J180" s="17"/>
      <c r="K180" s="15"/>
      <c r="L180" s="15"/>
      <c r="M180" s="15"/>
      <c r="N180" s="15"/>
      <c r="O180" s="15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</row>
    <row r="181" s="1" customFormat="1" ht="12" spans="1:64">
      <c r="A181" s="15" t="s">
        <v>294</v>
      </c>
      <c r="B181" s="15" t="s">
        <v>295</v>
      </c>
      <c r="C181" s="15" t="s">
        <v>296</v>
      </c>
      <c r="D181" s="15"/>
      <c r="E181" s="15" t="s">
        <v>297</v>
      </c>
      <c r="F181" s="15" t="s">
        <v>298</v>
      </c>
      <c r="G181" s="15"/>
      <c r="H181" s="15"/>
      <c r="I181" s="15"/>
      <c r="J181" s="17"/>
      <c r="K181" s="17"/>
      <c r="L181" s="17"/>
      <c r="M181" s="17"/>
      <c r="N181" s="17"/>
      <c r="O181" s="1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</row>
    <row r="182" s="1" customFormat="1" ht="12" spans="1:64">
      <c r="A182" s="17">
        <v>6</v>
      </c>
      <c r="B182" s="17">
        <v>6</v>
      </c>
      <c r="C182" s="17">
        <v>6</v>
      </c>
      <c r="D182" s="17"/>
      <c r="E182" s="17">
        <v>6</v>
      </c>
      <c r="F182" s="17">
        <v>1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</row>
    <row r="183" s="3" customFormat="1" ht="12" spans="1:64">
      <c r="A183" s="18">
        <v>74</v>
      </c>
      <c r="B183" s="18">
        <v>78</v>
      </c>
      <c r="C183" s="18">
        <v>85</v>
      </c>
      <c r="D183" s="18"/>
      <c r="E183" s="18">
        <v>73</v>
      </c>
      <c r="F183" s="18">
        <v>85</v>
      </c>
      <c r="G183" s="18"/>
      <c r="H183" s="18"/>
      <c r="I183" s="37"/>
      <c r="J183" s="37"/>
      <c r="K183" s="18"/>
      <c r="L183" s="18"/>
      <c r="M183" s="18"/>
      <c r="N183" s="18"/>
      <c r="O183" s="18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</row>
    <row r="184" s="1" customFormat="1" ht="12" spans="1:64">
      <c r="A184" s="14" t="s">
        <v>299</v>
      </c>
      <c r="B184" s="17" t="s">
        <v>2</v>
      </c>
      <c r="C184" s="17">
        <v>33</v>
      </c>
      <c r="D184" s="17" t="s">
        <v>3</v>
      </c>
      <c r="E184" s="17" t="s">
        <v>287</v>
      </c>
      <c r="F184" s="17" t="s">
        <v>5</v>
      </c>
      <c r="G184" s="16">
        <f>(A186*A187+B186*B187+C186*C187+D186*D187+E186*E187+F186*F187+G186*G187+H186*H187)/C184</f>
        <v>84.9090909090909</v>
      </c>
      <c r="H184" s="17"/>
      <c r="I184" s="17"/>
      <c r="J184" s="17"/>
      <c r="K184" s="17"/>
      <c r="L184" s="17"/>
      <c r="M184" s="17"/>
      <c r="N184" s="15"/>
      <c r="O184" s="15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</row>
    <row r="185" s="1" customFormat="1" ht="12" spans="1:64">
      <c r="A185" s="17" t="s">
        <v>300</v>
      </c>
      <c r="B185" s="17" t="s">
        <v>301</v>
      </c>
      <c r="C185" s="17" t="s">
        <v>302</v>
      </c>
      <c r="D185" s="17" t="s">
        <v>303</v>
      </c>
      <c r="E185" s="17" t="s">
        <v>304</v>
      </c>
      <c r="F185" s="17" t="s">
        <v>305</v>
      </c>
      <c r="G185" s="17" t="s">
        <v>298</v>
      </c>
      <c r="H185" s="17" t="s">
        <v>306</v>
      </c>
      <c r="I185" s="17"/>
      <c r="J185" s="17"/>
      <c r="K185" s="17"/>
      <c r="L185" s="17"/>
      <c r="M185" s="17"/>
      <c r="N185" s="15"/>
      <c r="O185" s="15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</row>
    <row r="186" s="1" customFormat="1" ht="12.75" spans="1:64">
      <c r="A186" s="22">
        <v>6</v>
      </c>
      <c r="B186" s="17">
        <v>5</v>
      </c>
      <c r="C186" s="17">
        <v>5</v>
      </c>
      <c r="D186" s="17">
        <v>6</v>
      </c>
      <c r="E186" s="17">
        <v>1</v>
      </c>
      <c r="F186" s="17">
        <v>6</v>
      </c>
      <c r="G186" s="17">
        <v>2</v>
      </c>
      <c r="H186" s="17">
        <v>2</v>
      </c>
      <c r="I186" s="17"/>
      <c r="J186" s="17"/>
      <c r="K186" s="17"/>
      <c r="L186" s="17"/>
      <c r="M186" s="17"/>
      <c r="N186" s="15"/>
      <c r="O186" s="15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</row>
    <row r="187" s="3" customFormat="1" ht="12" spans="1:64">
      <c r="A187" s="18">
        <v>95</v>
      </c>
      <c r="B187" s="18">
        <v>95</v>
      </c>
      <c r="C187" s="18">
        <v>77</v>
      </c>
      <c r="D187" s="18">
        <v>88</v>
      </c>
      <c r="E187" s="18">
        <v>88</v>
      </c>
      <c r="F187" s="18">
        <v>67</v>
      </c>
      <c r="G187" s="18">
        <v>85</v>
      </c>
      <c r="H187" s="18">
        <v>92</v>
      </c>
      <c r="I187" s="18"/>
      <c r="J187" s="18"/>
      <c r="K187" s="18"/>
      <c r="L187" s="18"/>
      <c r="M187" s="18"/>
      <c r="N187" s="18"/>
      <c r="O187" s="18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="1" customFormat="1" ht="12" spans="1:64">
      <c r="A188" s="14" t="s">
        <v>307</v>
      </c>
      <c r="B188" s="17" t="s">
        <v>2</v>
      </c>
      <c r="C188" s="17">
        <v>28</v>
      </c>
      <c r="D188" s="17" t="s">
        <v>3</v>
      </c>
      <c r="E188" s="17" t="s">
        <v>308</v>
      </c>
      <c r="F188" s="17" t="s">
        <v>5</v>
      </c>
      <c r="G188" s="16">
        <f>(A190*A191+B190*B191+C190*C191+D190*D191+E190*E191+F190*F191+G190*G191+H190*H191)/C188</f>
        <v>81.3928571428571</v>
      </c>
      <c r="H188" s="17"/>
      <c r="I188" s="17"/>
      <c r="J188" s="17"/>
      <c r="K188" s="17"/>
      <c r="L188" s="17"/>
      <c r="M188" s="17"/>
      <c r="N188" s="15"/>
      <c r="O188" s="15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</row>
    <row r="189" s="1" customFormat="1" ht="12" spans="1:64">
      <c r="A189" s="15" t="s">
        <v>309</v>
      </c>
      <c r="B189" s="17" t="s">
        <v>310</v>
      </c>
      <c r="C189" s="17" t="s">
        <v>311</v>
      </c>
      <c r="D189" s="17" t="s">
        <v>312</v>
      </c>
      <c r="E189" s="17" t="s">
        <v>313</v>
      </c>
      <c r="F189" s="17"/>
      <c r="G189" s="17"/>
      <c r="H189" s="17"/>
      <c r="I189" s="17"/>
      <c r="J189" s="17"/>
      <c r="K189" s="17"/>
      <c r="L189" s="17"/>
      <c r="M189" s="17"/>
      <c r="N189" s="15"/>
      <c r="O189" s="15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</row>
    <row r="190" s="1" customFormat="1" ht="12" spans="1:64">
      <c r="A190" s="15">
        <v>6</v>
      </c>
      <c r="B190" s="17">
        <v>5</v>
      </c>
      <c r="C190" s="17">
        <v>6</v>
      </c>
      <c r="D190" s="17">
        <v>5</v>
      </c>
      <c r="E190" s="17">
        <v>6</v>
      </c>
      <c r="F190" s="17"/>
      <c r="G190" s="17"/>
      <c r="H190" s="17"/>
      <c r="I190" s="17"/>
      <c r="J190" s="17"/>
      <c r="K190" s="17"/>
      <c r="L190" s="17"/>
      <c r="M190" s="17"/>
      <c r="N190" s="15"/>
      <c r="O190" s="15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</row>
    <row r="191" s="3" customFormat="1" ht="12" spans="1:64">
      <c r="A191" s="18">
        <v>97</v>
      </c>
      <c r="B191" s="18">
        <v>79</v>
      </c>
      <c r="C191" s="18">
        <v>71</v>
      </c>
      <c r="D191" s="18">
        <v>78</v>
      </c>
      <c r="E191" s="18">
        <v>81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</row>
    <row r="192" s="1" customFormat="1" ht="12" spans="1:64">
      <c r="A192" s="14" t="s">
        <v>314</v>
      </c>
      <c r="B192" s="17" t="s">
        <v>2</v>
      </c>
      <c r="C192" s="17">
        <v>34</v>
      </c>
      <c r="D192" s="17" t="s">
        <v>3</v>
      </c>
      <c r="E192" s="17" t="s">
        <v>308</v>
      </c>
      <c r="F192" s="17" t="s">
        <v>5</v>
      </c>
      <c r="G192" s="16">
        <f>(A194*A195+B194*B195+C194*C195+D194*D195+E194*E195+F194*F195+G194*G195+H194*H195)/C192</f>
        <v>89.3529411764706</v>
      </c>
      <c r="H192" s="17"/>
      <c r="I192" s="17"/>
      <c r="J192" s="17"/>
      <c r="K192" s="20"/>
      <c r="L192" s="17"/>
      <c r="M192" s="17"/>
      <c r="N192" s="15"/>
      <c r="O192" s="15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</row>
    <row r="193" s="1" customFormat="1" ht="12" spans="1:64">
      <c r="A193" s="17" t="s">
        <v>315</v>
      </c>
      <c r="B193" s="17" t="s">
        <v>316</v>
      </c>
      <c r="C193" s="17" t="s">
        <v>317</v>
      </c>
      <c r="D193" s="17" t="s">
        <v>304</v>
      </c>
      <c r="E193" s="17" t="s">
        <v>318</v>
      </c>
      <c r="F193" s="17" t="s">
        <v>319</v>
      </c>
      <c r="G193" s="17" t="s">
        <v>320</v>
      </c>
      <c r="H193" s="17"/>
      <c r="I193" s="17"/>
      <c r="J193" s="17"/>
      <c r="K193" s="17"/>
      <c r="L193" s="17"/>
      <c r="M193" s="17"/>
      <c r="N193" s="15"/>
      <c r="O193" s="15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</row>
    <row r="194" s="1" customFormat="1" ht="12" spans="1:64">
      <c r="A194" s="17">
        <v>6</v>
      </c>
      <c r="B194" s="17">
        <v>3</v>
      </c>
      <c r="C194" s="17">
        <v>6</v>
      </c>
      <c r="D194" s="17">
        <v>4</v>
      </c>
      <c r="E194" s="17">
        <v>5</v>
      </c>
      <c r="F194" s="17">
        <v>5</v>
      </c>
      <c r="G194" s="17">
        <v>5</v>
      </c>
      <c r="H194" s="17"/>
      <c r="I194" s="17"/>
      <c r="J194" s="17"/>
      <c r="K194" s="17"/>
      <c r="L194" s="17"/>
      <c r="M194" s="17"/>
      <c r="N194" s="15"/>
      <c r="O194" s="15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</row>
    <row r="195" s="3" customFormat="1" ht="12" spans="1:64">
      <c r="A195" s="18">
        <v>84</v>
      </c>
      <c r="B195" s="18">
        <v>86</v>
      </c>
      <c r="C195" s="18">
        <v>89</v>
      </c>
      <c r="D195" s="18">
        <v>88</v>
      </c>
      <c r="E195" s="18">
        <v>93</v>
      </c>
      <c r="F195" s="18">
        <v>90</v>
      </c>
      <c r="G195" s="18">
        <v>95</v>
      </c>
      <c r="H195" s="18"/>
      <c r="I195" s="18"/>
      <c r="J195" s="18"/>
      <c r="K195" s="18"/>
      <c r="L195" s="18"/>
      <c r="M195" s="18"/>
      <c r="N195" s="18"/>
      <c r="O195" s="18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="1" customFormat="1" ht="12" spans="1:64">
      <c r="A196" s="14" t="s">
        <v>321</v>
      </c>
      <c r="B196" s="17" t="s">
        <v>2</v>
      </c>
      <c r="C196" s="17">
        <v>26</v>
      </c>
      <c r="D196" s="17" t="s">
        <v>3</v>
      </c>
      <c r="E196" s="24" t="s">
        <v>322</v>
      </c>
      <c r="F196" s="17" t="s">
        <v>5</v>
      </c>
      <c r="G196" s="16">
        <f>(A198*A199+B198*B199+C198*C199+D198*D199+E198*E199+F198*F199+G198*G199+H198*H199+I198*I199)/C196</f>
        <v>88.7692307692308</v>
      </c>
      <c r="H196" s="17"/>
      <c r="I196" s="17"/>
      <c r="J196" s="17"/>
      <c r="K196" s="17"/>
      <c r="L196" s="17"/>
      <c r="M196" s="17"/>
      <c r="N196" s="15"/>
      <c r="O196" s="15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="1" customFormat="1" ht="12" spans="1:64">
      <c r="A197" s="17" t="s">
        <v>323</v>
      </c>
      <c r="B197" s="17" t="s">
        <v>324</v>
      </c>
      <c r="C197" s="17" t="s">
        <v>325</v>
      </c>
      <c r="D197" s="17" t="s">
        <v>326</v>
      </c>
      <c r="E197" s="17" t="s">
        <v>327</v>
      </c>
      <c r="F197" s="17"/>
      <c r="G197" s="17"/>
      <c r="H197" s="17"/>
      <c r="I197" s="17"/>
      <c r="J197" s="17"/>
      <c r="K197" s="17"/>
      <c r="L197" s="17"/>
      <c r="M197" s="17"/>
      <c r="N197" s="15"/>
      <c r="O197" s="15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</row>
    <row r="198" s="1" customFormat="1" ht="12" spans="1:64">
      <c r="A198" s="17">
        <v>6</v>
      </c>
      <c r="B198" s="17">
        <v>6</v>
      </c>
      <c r="C198" s="17">
        <v>6</v>
      </c>
      <c r="D198" s="17">
        <v>6</v>
      </c>
      <c r="E198" s="17">
        <v>2</v>
      </c>
      <c r="F198" s="17"/>
      <c r="G198" s="17"/>
      <c r="H198" s="17"/>
      <c r="I198" s="17"/>
      <c r="J198" s="17"/>
      <c r="K198" s="17"/>
      <c r="L198" s="17"/>
      <c r="M198" s="17"/>
      <c r="N198" s="15"/>
      <c r="O198" s="15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</row>
    <row r="199" s="3" customFormat="1" ht="12" spans="1:64">
      <c r="A199" s="18">
        <v>88</v>
      </c>
      <c r="B199" s="18">
        <v>78</v>
      </c>
      <c r="C199" s="18">
        <v>92</v>
      </c>
      <c r="D199" s="18">
        <v>94</v>
      </c>
      <c r="E199" s="18">
        <v>98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</row>
    <row r="200" s="1" customFormat="1" ht="12" spans="1:64">
      <c r="A200" s="14" t="s">
        <v>328</v>
      </c>
      <c r="B200" s="17" t="s">
        <v>2</v>
      </c>
      <c r="C200" s="17">
        <v>8</v>
      </c>
      <c r="D200" s="17" t="s">
        <v>3</v>
      </c>
      <c r="E200" s="24" t="s">
        <v>329</v>
      </c>
      <c r="F200" s="17" t="s">
        <v>5</v>
      </c>
      <c r="G200" s="16">
        <f>(A202*A203+B202*B203+C202*C203+D202*D203+E202*E203+F202*F203+G202*G203+H202*H203+I202*I203)/C200</f>
        <v>78.75</v>
      </c>
      <c r="H200" s="17"/>
      <c r="I200" s="17"/>
      <c r="J200" s="17"/>
      <c r="K200" s="17"/>
      <c r="L200" s="17"/>
      <c r="M200" s="17"/>
      <c r="N200" s="15"/>
      <c r="O200" s="15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</row>
    <row r="201" s="1" customFormat="1" ht="12" spans="1:64">
      <c r="A201" s="17"/>
      <c r="B201" s="17"/>
      <c r="C201" s="17" t="s">
        <v>330</v>
      </c>
      <c r="D201" s="17"/>
      <c r="E201" s="17" t="s">
        <v>302</v>
      </c>
      <c r="F201" s="17" t="s">
        <v>296</v>
      </c>
      <c r="G201" s="17"/>
      <c r="H201" s="17"/>
      <c r="I201" s="17"/>
      <c r="J201" s="17"/>
      <c r="K201" s="17"/>
      <c r="L201" s="17"/>
      <c r="M201" s="17"/>
      <c r="N201" s="15"/>
      <c r="O201" s="15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</row>
    <row r="202" s="1" customFormat="1" ht="12" spans="1:64">
      <c r="A202" s="17"/>
      <c r="B202" s="17"/>
      <c r="C202" s="17">
        <v>6</v>
      </c>
      <c r="D202" s="17"/>
      <c r="E202" s="17">
        <v>1</v>
      </c>
      <c r="F202" s="17">
        <v>1</v>
      </c>
      <c r="G202" s="17"/>
      <c r="H202" s="17"/>
      <c r="I202" s="17"/>
      <c r="J202" s="17"/>
      <c r="K202" s="17"/>
      <c r="L202" s="17"/>
      <c r="M202" s="17"/>
      <c r="N202" s="15"/>
      <c r="O202" s="15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</row>
    <row r="203" s="3" customFormat="1" ht="12" spans="1:64">
      <c r="A203" s="18"/>
      <c r="B203" s="18"/>
      <c r="C203" s="18">
        <v>78</v>
      </c>
      <c r="D203" s="18"/>
      <c r="E203" s="18">
        <v>77</v>
      </c>
      <c r="F203" s="18">
        <v>85</v>
      </c>
      <c r="G203" s="18"/>
      <c r="H203" s="18"/>
      <c r="I203" s="18"/>
      <c r="J203" s="18"/>
      <c r="K203" s="18"/>
      <c r="L203" s="18"/>
      <c r="M203" s="18"/>
      <c r="N203" s="18"/>
      <c r="O203" s="18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</row>
    <row r="204" s="1" customFormat="1" ht="12.75" spans="1:256">
      <c r="A204" s="14" t="s">
        <v>331</v>
      </c>
      <c r="B204" s="15" t="s">
        <v>2</v>
      </c>
      <c r="C204" s="15">
        <v>18</v>
      </c>
      <c r="D204" s="15" t="s">
        <v>3</v>
      </c>
      <c r="E204" s="15" t="s">
        <v>332</v>
      </c>
      <c r="F204" s="17" t="s">
        <v>5</v>
      </c>
      <c r="G204" s="16">
        <f>(A206*A207+B206*B207+C206*C207+D206*D207+E206*E207+F206*F207+G206*G207+H206*H207)/C204</f>
        <v>86.6666666666667</v>
      </c>
      <c r="H204" s="22"/>
      <c r="I204" s="17"/>
      <c r="J204" s="39"/>
      <c r="K204" s="17"/>
      <c r="L204" s="17"/>
      <c r="M204" s="22"/>
      <c r="N204" s="17"/>
      <c r="O204" s="17"/>
      <c r="P204" s="40"/>
      <c r="Q204" s="42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</row>
    <row r="205" s="1" customFormat="1" ht="12.75" spans="1:256">
      <c r="A205" s="17" t="s">
        <v>333</v>
      </c>
      <c r="B205" s="17" t="s">
        <v>334</v>
      </c>
      <c r="C205" s="17" t="s">
        <v>335</v>
      </c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40"/>
      <c r="Q205" s="42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  <c r="IS205" s="7"/>
      <c r="IT205" s="7"/>
      <c r="IU205" s="7"/>
      <c r="IV205" s="7"/>
    </row>
    <row r="206" s="3" customFormat="1" ht="12.75" spans="1:256">
      <c r="A206" s="17">
        <v>6</v>
      </c>
      <c r="B206" s="17">
        <v>6</v>
      </c>
      <c r="C206" s="17">
        <v>6</v>
      </c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40"/>
      <c r="Q206" s="42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  <c r="IS206" s="7"/>
      <c r="IT206" s="7"/>
      <c r="IU206" s="7"/>
      <c r="IV206" s="7"/>
    </row>
    <row r="207" s="1" customFormat="1" ht="12.75" spans="1:256">
      <c r="A207" s="18">
        <v>87</v>
      </c>
      <c r="B207" s="18">
        <v>84</v>
      </c>
      <c r="C207" s="18">
        <v>89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40"/>
      <c r="Q207" s="42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</row>
    <row r="208" s="1" customFormat="1" ht="12.75" spans="1:256">
      <c r="A208" s="14" t="s">
        <v>336</v>
      </c>
      <c r="B208" s="17" t="s">
        <v>2</v>
      </c>
      <c r="C208" s="38">
        <v>27</v>
      </c>
      <c r="D208" s="17" t="s">
        <v>3</v>
      </c>
      <c r="E208" s="17" t="s">
        <v>337</v>
      </c>
      <c r="F208" s="17" t="s">
        <v>5</v>
      </c>
      <c r="G208" s="16">
        <f>(A210*A211+B210*B211+C210*C211+D210*D211+E210*E211+F210*F211+G210*G211+H210*H211)/C208</f>
        <v>75.5555555555556</v>
      </c>
      <c r="H208" s="15"/>
      <c r="I208" s="15"/>
      <c r="J208" s="15"/>
      <c r="K208" s="17"/>
      <c r="L208" s="17"/>
      <c r="M208" s="17"/>
      <c r="N208" s="17"/>
      <c r="O208" s="17"/>
      <c r="P208" s="29"/>
      <c r="Q208" s="43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  <c r="IV208" s="3"/>
    </row>
    <row r="209" s="1" customFormat="1" ht="12.75" spans="1:64">
      <c r="A209" s="15" t="s">
        <v>338</v>
      </c>
      <c r="B209" s="15" t="s">
        <v>339</v>
      </c>
      <c r="C209" s="15" t="s">
        <v>340</v>
      </c>
      <c r="D209" s="15" t="s">
        <v>341</v>
      </c>
      <c r="E209" s="15" t="s">
        <v>342</v>
      </c>
      <c r="F209" s="15"/>
      <c r="G209" s="15"/>
      <c r="H209" s="15"/>
      <c r="I209" s="15"/>
      <c r="J209" s="15"/>
      <c r="K209" s="17"/>
      <c r="L209" s="17"/>
      <c r="M209" s="17"/>
      <c r="N209" s="17"/>
      <c r="O209" s="17"/>
      <c r="P209" s="29"/>
      <c r="Q209" s="43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</row>
    <row r="210" s="3" customFormat="1" ht="12.75" spans="1:256">
      <c r="A210" s="15">
        <v>6</v>
      </c>
      <c r="B210" s="15">
        <v>6</v>
      </c>
      <c r="C210" s="15">
        <v>6</v>
      </c>
      <c r="D210" s="15">
        <v>3</v>
      </c>
      <c r="E210" s="15">
        <v>6</v>
      </c>
      <c r="F210" s="15"/>
      <c r="G210" s="15"/>
      <c r="H210" s="15"/>
      <c r="I210" s="15"/>
      <c r="J210" s="15"/>
      <c r="K210" s="17"/>
      <c r="L210" s="17"/>
      <c r="M210" s="17"/>
      <c r="N210" s="17"/>
      <c r="O210" s="17"/>
      <c r="P210" s="29"/>
      <c r="Q210" s="43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  <c r="EC210" s="1"/>
      <c r="ED210" s="1"/>
      <c r="EE210" s="1"/>
      <c r="EF210" s="1"/>
      <c r="EG210" s="1"/>
      <c r="EH210" s="1"/>
      <c r="EI210" s="1"/>
      <c r="EJ210" s="1"/>
      <c r="EK210" s="1"/>
      <c r="EL210" s="1"/>
      <c r="EM210" s="1"/>
      <c r="EN210" s="1"/>
      <c r="EO210" s="1"/>
      <c r="EP210" s="1"/>
      <c r="EQ210" s="1"/>
      <c r="ER210" s="1"/>
      <c r="ES210" s="1"/>
      <c r="ET210" s="1"/>
      <c r="EU210" s="1"/>
      <c r="EV210" s="1"/>
      <c r="EW210" s="1"/>
      <c r="EX210" s="1"/>
      <c r="EY210" s="1"/>
      <c r="EZ210" s="1"/>
      <c r="FA210" s="1"/>
      <c r="FB210" s="1"/>
      <c r="FC210" s="1"/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1"/>
      <c r="IM210" s="1"/>
      <c r="IN210" s="1"/>
      <c r="IO210" s="1"/>
      <c r="IP210" s="1"/>
      <c r="IQ210" s="1"/>
      <c r="IR210" s="1"/>
      <c r="IS210" s="1"/>
      <c r="IT210" s="1"/>
      <c r="IU210" s="1"/>
      <c r="IV210" s="1"/>
    </row>
    <row r="211" s="1" customFormat="1" ht="12.75" spans="1:64">
      <c r="A211" s="18">
        <v>87</v>
      </c>
      <c r="B211" s="18">
        <v>62</v>
      </c>
      <c r="C211" s="18">
        <v>68</v>
      </c>
      <c r="D211" s="18">
        <v>90</v>
      </c>
      <c r="E211" s="18">
        <v>78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29"/>
      <c r="Q211" s="43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="1" customFormat="1" ht="12.75" spans="1:256">
      <c r="A212" s="14" t="s">
        <v>343</v>
      </c>
      <c r="B212" s="17" t="s">
        <v>2</v>
      </c>
      <c r="C212" s="38">
        <v>25</v>
      </c>
      <c r="D212" s="17" t="s">
        <v>3</v>
      </c>
      <c r="E212" s="17" t="s">
        <v>337</v>
      </c>
      <c r="F212" s="17" t="s">
        <v>5</v>
      </c>
      <c r="G212" s="16">
        <f>(A214*A215+B214*B215+C214*C215+D214*D215+E214*E215+F214*F215+G214*G215+H214*H215)/C212</f>
        <v>79.2</v>
      </c>
      <c r="H212" s="15"/>
      <c r="I212" s="15"/>
      <c r="J212" s="15"/>
      <c r="K212" s="17"/>
      <c r="L212" s="17"/>
      <c r="M212" s="17"/>
      <c r="N212" s="17"/>
      <c r="O212" s="17"/>
      <c r="P212" s="29"/>
      <c r="Q212" s="43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  <c r="IV212" s="3"/>
    </row>
    <row r="213" s="1" customFormat="1" ht="12.75" spans="1:256">
      <c r="A213" s="15" t="s">
        <v>341</v>
      </c>
      <c r="B213" s="15" t="s">
        <v>344</v>
      </c>
      <c r="C213" s="15" t="s">
        <v>345</v>
      </c>
      <c r="D213" s="15" t="s">
        <v>346</v>
      </c>
      <c r="E213" s="15" t="s">
        <v>347</v>
      </c>
      <c r="F213" s="15"/>
      <c r="G213" s="15"/>
      <c r="H213" s="15"/>
      <c r="I213" s="15"/>
      <c r="J213" s="15"/>
      <c r="K213" s="17"/>
      <c r="L213" s="17"/>
      <c r="M213" s="17"/>
      <c r="N213" s="17"/>
      <c r="O213" s="17"/>
      <c r="P213" s="40"/>
      <c r="Q213" s="42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  <c r="IS213" s="7"/>
      <c r="IT213" s="7"/>
      <c r="IU213" s="7"/>
      <c r="IV213" s="7"/>
    </row>
    <row r="214" s="3" customFormat="1" ht="12.75" spans="1:256">
      <c r="A214" s="15">
        <v>1</v>
      </c>
      <c r="B214" s="15">
        <v>6</v>
      </c>
      <c r="C214" s="15">
        <v>6</v>
      </c>
      <c r="D214" s="15">
        <v>6</v>
      </c>
      <c r="E214" s="15">
        <v>6</v>
      </c>
      <c r="F214" s="15"/>
      <c r="G214" s="15"/>
      <c r="H214" s="15"/>
      <c r="I214" s="15"/>
      <c r="J214" s="15"/>
      <c r="K214" s="17"/>
      <c r="L214" s="17"/>
      <c r="M214" s="17"/>
      <c r="N214" s="17"/>
      <c r="O214" s="17"/>
      <c r="P214" s="40"/>
      <c r="Q214" s="42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  <c r="AY214" s="40"/>
      <c r="AZ214" s="40"/>
      <c r="BA214" s="40"/>
      <c r="BB214" s="40"/>
      <c r="BC214" s="40"/>
      <c r="BD214" s="40"/>
      <c r="BE214" s="40"/>
      <c r="BF214" s="40"/>
      <c r="BG214" s="40"/>
      <c r="BH214" s="40"/>
      <c r="BI214" s="40"/>
      <c r="BJ214" s="40"/>
      <c r="BK214" s="40"/>
      <c r="BL214" s="40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  <c r="IS214" s="7"/>
      <c r="IT214" s="7"/>
      <c r="IU214" s="7"/>
      <c r="IV214" s="7"/>
    </row>
    <row r="215" s="1" customFormat="1" ht="12.75" spans="1:256">
      <c r="A215" s="18">
        <v>90</v>
      </c>
      <c r="B215" s="18">
        <v>80</v>
      </c>
      <c r="C215" s="18">
        <v>88</v>
      </c>
      <c r="D215" s="18">
        <v>68</v>
      </c>
      <c r="E215" s="18">
        <v>79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40"/>
      <c r="Q215" s="42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  <c r="AY215" s="40"/>
      <c r="AZ215" s="40"/>
      <c r="BA215" s="40"/>
      <c r="BB215" s="40"/>
      <c r="BC215" s="40"/>
      <c r="BD215" s="40"/>
      <c r="BE215" s="40"/>
      <c r="BF215" s="40"/>
      <c r="BG215" s="40"/>
      <c r="BH215" s="40"/>
      <c r="BI215" s="40"/>
      <c r="BJ215" s="40"/>
      <c r="BK215" s="40"/>
      <c r="BL215" s="40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  <c r="IT215" s="7"/>
      <c r="IU215" s="7"/>
      <c r="IV215" s="7"/>
    </row>
    <row r="216" s="1" customFormat="1" ht="12.75" spans="1:256">
      <c r="A216" s="14" t="s">
        <v>348</v>
      </c>
      <c r="B216" s="15" t="s">
        <v>2</v>
      </c>
      <c r="C216" s="15">
        <v>24</v>
      </c>
      <c r="D216" s="15" t="s">
        <v>3</v>
      </c>
      <c r="E216" s="15" t="s">
        <v>349</v>
      </c>
      <c r="F216" s="15" t="s">
        <v>5</v>
      </c>
      <c r="G216" s="16">
        <f>(A218*A219+B218*B219+C218*C219+D218*D219+E218*E219+F218*F219+G218*G219+H218*H219)/C216</f>
        <v>85.5416666666667</v>
      </c>
      <c r="H216" s="15"/>
      <c r="I216" s="15"/>
      <c r="J216" s="15"/>
      <c r="K216" s="15"/>
      <c r="L216" s="15"/>
      <c r="M216" s="15"/>
      <c r="N216" s="15"/>
      <c r="O216" s="15"/>
      <c r="P216" s="40"/>
      <c r="Q216" s="42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  <c r="AY216" s="40"/>
      <c r="AZ216" s="40"/>
      <c r="BA216" s="40"/>
      <c r="BB216" s="40"/>
      <c r="BC216" s="40"/>
      <c r="BD216" s="40"/>
      <c r="BE216" s="40"/>
      <c r="BF216" s="40"/>
      <c r="BG216" s="40"/>
      <c r="BH216" s="40"/>
      <c r="BI216" s="40"/>
      <c r="BJ216" s="40"/>
      <c r="BK216" s="40"/>
      <c r="BL216" s="40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  <c r="IT216" s="7"/>
      <c r="IU216" s="7"/>
      <c r="IV216" s="7"/>
    </row>
    <row r="217" s="1" customFormat="1" ht="12.75" spans="1:256">
      <c r="A217" s="15" t="s">
        <v>350</v>
      </c>
      <c r="B217" s="15" t="s">
        <v>351</v>
      </c>
      <c r="C217" s="15" t="s">
        <v>352</v>
      </c>
      <c r="D217" s="15" t="s">
        <v>353</v>
      </c>
      <c r="E217" s="15" t="s">
        <v>354</v>
      </c>
      <c r="F217" s="15"/>
      <c r="G217" s="17"/>
      <c r="H217" s="15"/>
      <c r="I217" s="15"/>
      <c r="J217" s="15"/>
      <c r="K217" s="15"/>
      <c r="L217" s="15"/>
      <c r="M217" s="15"/>
      <c r="N217" s="15"/>
      <c r="O217" s="15"/>
      <c r="P217" s="40"/>
      <c r="Q217" s="42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  <c r="IS217" s="7"/>
      <c r="IT217" s="7"/>
      <c r="IU217" s="7"/>
      <c r="IV217" s="7"/>
    </row>
    <row r="218" s="3" customFormat="1" ht="12.75" spans="1:256">
      <c r="A218" s="15">
        <v>6</v>
      </c>
      <c r="B218" s="15">
        <v>6</v>
      </c>
      <c r="C218" s="15">
        <v>6</v>
      </c>
      <c r="D218" s="15">
        <v>5</v>
      </c>
      <c r="E218" s="15">
        <v>1</v>
      </c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40"/>
      <c r="Q218" s="42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  <c r="AY218" s="40"/>
      <c r="AZ218" s="40"/>
      <c r="BA218" s="40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0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  <c r="IS218" s="7"/>
      <c r="IT218" s="7"/>
      <c r="IU218" s="7"/>
      <c r="IV218" s="7"/>
    </row>
    <row r="219" s="1" customFormat="1" ht="12.75" spans="1:256">
      <c r="A219" s="18">
        <v>88</v>
      </c>
      <c r="B219" s="18">
        <v>90</v>
      </c>
      <c r="C219" s="18">
        <v>83</v>
      </c>
      <c r="D219" s="18">
        <v>80</v>
      </c>
      <c r="E219" s="18">
        <v>87</v>
      </c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40"/>
      <c r="Q219" s="42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  <c r="AY219" s="40"/>
      <c r="AZ219" s="40"/>
      <c r="BA219" s="40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0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</row>
    <row r="220" s="1" customFormat="1" ht="12.75" spans="1:256">
      <c r="A220" s="14" t="s">
        <v>355</v>
      </c>
      <c r="B220" s="15" t="s">
        <v>2</v>
      </c>
      <c r="C220" s="15">
        <v>26</v>
      </c>
      <c r="D220" s="15" t="s">
        <v>3</v>
      </c>
      <c r="E220" s="24" t="s">
        <v>356</v>
      </c>
      <c r="F220" s="15" t="s">
        <v>5</v>
      </c>
      <c r="G220" s="16">
        <f>(A222*A223+B222*B223+C222*C223+D222*D223+E222*E223+F222*F223+G222*G223+H222*H223)/C220</f>
        <v>81.7692307692308</v>
      </c>
      <c r="H220" s="15"/>
      <c r="I220" s="15"/>
      <c r="J220" s="15"/>
      <c r="K220" s="15"/>
      <c r="L220" s="15"/>
      <c r="M220" s="15"/>
      <c r="N220" s="15"/>
      <c r="O220" s="15"/>
      <c r="P220" s="40"/>
      <c r="Q220" s="42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  <c r="AY220" s="40"/>
      <c r="AZ220" s="40"/>
      <c r="BA220" s="40"/>
      <c r="BB220" s="40"/>
      <c r="BC220" s="40"/>
      <c r="BD220" s="40"/>
      <c r="BE220" s="40"/>
      <c r="BF220" s="40"/>
      <c r="BG220" s="40"/>
      <c r="BH220" s="40"/>
      <c r="BI220" s="40"/>
      <c r="BJ220" s="40"/>
      <c r="BK220" s="40"/>
      <c r="BL220" s="40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  <c r="IS220" s="7"/>
      <c r="IT220" s="7"/>
      <c r="IU220" s="7"/>
      <c r="IV220" s="7"/>
    </row>
    <row r="221" s="1" customFormat="1" ht="12.75" spans="1:256">
      <c r="A221" s="15" t="s">
        <v>357</v>
      </c>
      <c r="B221" s="15" t="s">
        <v>358</v>
      </c>
      <c r="C221" s="15" t="s">
        <v>359</v>
      </c>
      <c r="D221" s="15" t="s">
        <v>360</v>
      </c>
      <c r="E221" s="15" t="s">
        <v>354</v>
      </c>
      <c r="F221" s="17" t="s">
        <v>361</v>
      </c>
      <c r="G221" s="17"/>
      <c r="H221" s="17"/>
      <c r="I221" s="15"/>
      <c r="J221" s="15"/>
      <c r="K221" s="15"/>
      <c r="L221" s="15"/>
      <c r="M221" s="15"/>
      <c r="N221" s="15"/>
      <c r="O221" s="15"/>
      <c r="P221" s="40"/>
      <c r="Q221" s="42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  <c r="AY221" s="40"/>
      <c r="AZ221" s="40"/>
      <c r="BA221" s="40"/>
      <c r="BB221" s="40"/>
      <c r="BC221" s="40"/>
      <c r="BD221" s="40"/>
      <c r="BE221" s="40"/>
      <c r="BF221" s="40"/>
      <c r="BG221" s="40"/>
      <c r="BH221" s="40"/>
      <c r="BI221" s="40"/>
      <c r="BJ221" s="40"/>
      <c r="BK221" s="40"/>
      <c r="BL221" s="40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  <c r="IS221" s="7"/>
      <c r="IT221" s="7"/>
      <c r="IU221" s="7"/>
      <c r="IV221" s="7"/>
    </row>
    <row r="222" s="5" customFormat="1" ht="12.75" spans="1:256">
      <c r="A222" s="15">
        <v>4</v>
      </c>
      <c r="B222" s="15">
        <v>6</v>
      </c>
      <c r="C222" s="15">
        <v>5</v>
      </c>
      <c r="D222" s="15">
        <v>6</v>
      </c>
      <c r="E222" s="15">
        <v>4</v>
      </c>
      <c r="F222" s="15">
        <v>1</v>
      </c>
      <c r="G222" s="15"/>
      <c r="H222" s="15"/>
      <c r="I222" s="15"/>
      <c r="J222" s="15"/>
      <c r="K222" s="15"/>
      <c r="L222" s="15"/>
      <c r="M222" s="15"/>
      <c r="N222" s="15"/>
      <c r="O222" s="15"/>
      <c r="P222" s="40"/>
      <c r="Q222" s="42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  <c r="AY222" s="40"/>
      <c r="AZ222" s="40"/>
      <c r="BA222" s="40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0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  <c r="IS222" s="7"/>
      <c r="IT222" s="7"/>
      <c r="IU222" s="7"/>
      <c r="IV222" s="7"/>
    </row>
    <row r="223" s="6" customFormat="1" ht="12.75" spans="1:256">
      <c r="A223" s="18">
        <v>87</v>
      </c>
      <c r="B223" s="18">
        <v>79</v>
      </c>
      <c r="C223" s="18">
        <v>75</v>
      </c>
      <c r="D223" s="18">
        <v>83</v>
      </c>
      <c r="E223" s="18">
        <v>87</v>
      </c>
      <c r="F223" s="18">
        <v>83</v>
      </c>
      <c r="G223" s="18"/>
      <c r="H223" s="18"/>
      <c r="I223" s="18"/>
      <c r="J223" s="18"/>
      <c r="K223" s="18"/>
      <c r="L223" s="18"/>
      <c r="M223" s="18"/>
      <c r="N223" s="18"/>
      <c r="O223" s="18"/>
      <c r="P223" s="40"/>
      <c r="Q223" s="42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  <c r="AY223" s="40"/>
      <c r="AZ223" s="40"/>
      <c r="BA223" s="40"/>
      <c r="BB223" s="40"/>
      <c r="BC223" s="40"/>
      <c r="BD223" s="40"/>
      <c r="BE223" s="40"/>
      <c r="BF223" s="40"/>
      <c r="BG223" s="40"/>
      <c r="BH223" s="40"/>
      <c r="BI223" s="40"/>
      <c r="BJ223" s="40"/>
      <c r="BK223" s="40"/>
      <c r="BL223" s="40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8"/>
      <c r="FH223" s="8"/>
      <c r="FI223" s="8"/>
      <c r="FJ223" s="8"/>
      <c r="FK223" s="8"/>
      <c r="FL223" s="8"/>
      <c r="FM223" s="8"/>
      <c r="FN223" s="8"/>
      <c r="FO223" s="8"/>
      <c r="FP223" s="8"/>
      <c r="FQ223" s="8"/>
      <c r="FR223" s="8"/>
      <c r="FS223" s="8"/>
      <c r="FT223" s="8"/>
      <c r="FU223" s="8"/>
      <c r="FV223" s="8"/>
      <c r="FW223" s="8"/>
      <c r="FX223" s="8"/>
      <c r="FY223" s="8"/>
      <c r="FZ223" s="8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</row>
    <row r="224" s="6" customFormat="1" ht="12.75" spans="1:256">
      <c r="A224" s="14" t="s">
        <v>362</v>
      </c>
      <c r="B224" s="15" t="s">
        <v>2</v>
      </c>
      <c r="C224" s="15">
        <v>40</v>
      </c>
      <c r="D224" s="15" t="s">
        <v>3</v>
      </c>
      <c r="E224" s="15" t="s">
        <v>363</v>
      </c>
      <c r="F224" s="15" t="s">
        <v>5</v>
      </c>
      <c r="G224" s="16">
        <f>(A226*A227+B226*B227+C226*C227+D226*D227+E226*E227+F226*F227+G226*G227+H226*H227)/C224</f>
        <v>96.6</v>
      </c>
      <c r="H224" s="15"/>
      <c r="I224" s="41"/>
      <c r="J224" s="15"/>
      <c r="K224" s="15"/>
      <c r="L224" s="15"/>
      <c r="M224" s="15"/>
      <c r="N224" s="15"/>
      <c r="O224" s="15"/>
      <c r="P224" s="40"/>
      <c r="Q224" s="42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  <c r="AY224" s="40"/>
      <c r="AZ224" s="40"/>
      <c r="BA224" s="40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40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  <c r="IS224" s="7"/>
      <c r="IT224" s="7"/>
      <c r="IU224" s="7"/>
      <c r="IV224" s="7"/>
    </row>
    <row r="225" s="6" customFormat="1" ht="12.75" spans="1:256">
      <c r="A225" s="15" t="s">
        <v>364</v>
      </c>
      <c r="B225" s="15" t="s">
        <v>365</v>
      </c>
      <c r="C225" s="15" t="s">
        <v>366</v>
      </c>
      <c r="D225" s="15" t="s">
        <v>367</v>
      </c>
      <c r="E225" s="15" t="s">
        <v>368</v>
      </c>
      <c r="F225" s="17" t="s">
        <v>369</v>
      </c>
      <c r="G225" s="17" t="s">
        <v>370</v>
      </c>
      <c r="H225" s="15"/>
      <c r="I225" s="15"/>
      <c r="J225" s="15"/>
      <c r="K225" s="15"/>
      <c r="L225" s="15"/>
      <c r="M225" s="15"/>
      <c r="N225" s="15"/>
      <c r="O225" s="19"/>
      <c r="P225" s="40"/>
      <c r="Q225" s="42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  <c r="AY225" s="40"/>
      <c r="AZ225" s="40"/>
      <c r="BA225" s="40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40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  <c r="IS225" s="7"/>
      <c r="IT225" s="7"/>
      <c r="IU225" s="7"/>
      <c r="IV225" s="7"/>
    </row>
    <row r="226" s="5" customFormat="1" ht="12.75" spans="1:256">
      <c r="A226" s="15">
        <v>6</v>
      </c>
      <c r="B226" s="15">
        <v>6</v>
      </c>
      <c r="C226" s="15">
        <v>6</v>
      </c>
      <c r="D226" s="15">
        <v>4</v>
      </c>
      <c r="E226" s="15">
        <v>6</v>
      </c>
      <c r="F226" s="15">
        <v>6</v>
      </c>
      <c r="G226" s="17">
        <v>6</v>
      </c>
      <c r="H226" s="15"/>
      <c r="I226" s="15"/>
      <c r="J226" s="15"/>
      <c r="K226" s="15"/>
      <c r="L226" s="15"/>
      <c r="M226" s="15"/>
      <c r="N226" s="15"/>
      <c r="O226" s="19"/>
      <c r="P226" s="40"/>
      <c r="Q226" s="42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  <c r="AY226" s="40"/>
      <c r="AZ226" s="40"/>
      <c r="BA226" s="40"/>
      <c r="BB226" s="40"/>
      <c r="BC226" s="40"/>
      <c r="BD226" s="40"/>
      <c r="BE226" s="40"/>
      <c r="BF226" s="40"/>
      <c r="BG226" s="40"/>
      <c r="BH226" s="40"/>
      <c r="BI226" s="40"/>
      <c r="BJ226" s="40"/>
      <c r="BK226" s="40"/>
      <c r="BL226" s="40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  <c r="IS226" s="7"/>
      <c r="IT226" s="7"/>
      <c r="IU226" s="7"/>
      <c r="IV226" s="7"/>
    </row>
    <row r="227" s="6" customFormat="1" ht="12.75" spans="1:256">
      <c r="A227" s="18">
        <v>97</v>
      </c>
      <c r="B227" s="18">
        <v>96</v>
      </c>
      <c r="C227" s="18">
        <v>96</v>
      </c>
      <c r="D227" s="18">
        <v>96</v>
      </c>
      <c r="E227" s="18">
        <v>96</v>
      </c>
      <c r="F227" s="18">
        <v>96</v>
      </c>
      <c r="G227" s="18">
        <v>99</v>
      </c>
      <c r="H227" s="18"/>
      <c r="I227" s="18"/>
      <c r="J227" s="18"/>
      <c r="K227" s="18"/>
      <c r="L227" s="18"/>
      <c r="M227" s="18"/>
      <c r="N227" s="18"/>
      <c r="O227" s="18"/>
      <c r="P227" s="40"/>
      <c r="Q227" s="42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  <c r="AY227" s="40"/>
      <c r="AZ227" s="40"/>
      <c r="BA227" s="40"/>
      <c r="BB227" s="40"/>
      <c r="BC227" s="40"/>
      <c r="BD227" s="40"/>
      <c r="BE227" s="40"/>
      <c r="BF227" s="40"/>
      <c r="BG227" s="40"/>
      <c r="BH227" s="40"/>
      <c r="BI227" s="40"/>
      <c r="BJ227" s="40"/>
      <c r="BK227" s="40"/>
      <c r="BL227" s="40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</row>
    <row r="228" s="6" customFormat="1" ht="12" spans="1:256">
      <c r="A228" s="14" t="s">
        <v>371</v>
      </c>
      <c r="B228" s="15" t="s">
        <v>2</v>
      </c>
      <c r="C228" s="15">
        <v>43</v>
      </c>
      <c r="D228" s="15" t="s">
        <v>3</v>
      </c>
      <c r="E228" s="15" t="s">
        <v>282</v>
      </c>
      <c r="F228" s="17" t="s">
        <v>5</v>
      </c>
      <c r="G228" s="16">
        <f>(A230*A231+B230*B231+C230*C231+D230*D231+E230*E231+F230*F231+G230*G231+H230*H231+I230*I231+J230*J231)/C228</f>
        <v>86.3720930232558</v>
      </c>
      <c r="H228" s="17"/>
      <c r="I228" s="15"/>
      <c r="J228" s="15"/>
      <c r="K228" s="15"/>
      <c r="L228" s="15"/>
      <c r="M228" s="15"/>
      <c r="N228" s="15"/>
      <c r="O228" s="15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1"/>
      <c r="IM228" s="1"/>
      <c r="IN228" s="1"/>
      <c r="IO228" s="1"/>
      <c r="IP228" s="1"/>
      <c r="IQ228" s="1"/>
      <c r="IR228" s="1"/>
      <c r="IS228" s="1"/>
      <c r="IT228" s="1"/>
      <c r="IU228" s="1"/>
      <c r="IV228" s="1"/>
    </row>
    <row r="229" s="6" customFormat="1" ht="12" spans="1:256">
      <c r="A229" s="17" t="s">
        <v>367</v>
      </c>
      <c r="B229" s="17" t="s">
        <v>372</v>
      </c>
      <c r="C229" s="17" t="s">
        <v>373</v>
      </c>
      <c r="D229" s="17" t="s">
        <v>374</v>
      </c>
      <c r="E229" s="17" t="s">
        <v>375</v>
      </c>
      <c r="F229" s="17" t="s">
        <v>376</v>
      </c>
      <c r="G229" s="17" t="s">
        <v>377</v>
      </c>
      <c r="H229" s="17" t="s">
        <v>378</v>
      </c>
      <c r="I229" s="15" t="s">
        <v>379</v>
      </c>
      <c r="J229" s="15" t="s">
        <v>380</v>
      </c>
      <c r="K229" s="15"/>
      <c r="L229" s="15"/>
      <c r="M229" s="15"/>
      <c r="N229" s="15"/>
      <c r="O229" s="15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  <c r="EC229" s="1"/>
      <c r="ED229" s="1"/>
      <c r="EE229" s="1"/>
      <c r="EF229" s="1"/>
      <c r="EG229" s="1"/>
      <c r="EH229" s="1"/>
      <c r="EI229" s="1"/>
      <c r="EJ229" s="1"/>
      <c r="EK229" s="1"/>
      <c r="EL229" s="1"/>
      <c r="EM229" s="1"/>
      <c r="EN229" s="1"/>
      <c r="EO229" s="1"/>
      <c r="EP229" s="1"/>
      <c r="EQ229" s="1"/>
      <c r="ER229" s="1"/>
      <c r="ES229" s="1"/>
      <c r="ET229" s="1"/>
      <c r="EU229" s="1"/>
      <c r="EV229" s="1"/>
      <c r="EW229" s="1"/>
      <c r="EX229" s="1"/>
      <c r="EY229" s="1"/>
      <c r="EZ229" s="1"/>
      <c r="FA229" s="1"/>
      <c r="FB229" s="1"/>
      <c r="FC229" s="1"/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1"/>
      <c r="IM229" s="1"/>
      <c r="IN229" s="1"/>
      <c r="IO229" s="1"/>
      <c r="IP229" s="1"/>
      <c r="IQ229" s="1"/>
      <c r="IR229" s="1"/>
      <c r="IS229" s="1"/>
      <c r="IT229" s="1"/>
      <c r="IU229" s="1"/>
      <c r="IV229" s="1"/>
    </row>
    <row r="230" s="5" customFormat="1" ht="12" spans="1:256">
      <c r="A230" s="17">
        <v>1</v>
      </c>
      <c r="B230" s="17">
        <v>6</v>
      </c>
      <c r="C230" s="17">
        <v>6</v>
      </c>
      <c r="D230" s="17">
        <v>6</v>
      </c>
      <c r="E230" s="17">
        <v>5</v>
      </c>
      <c r="F230" s="17">
        <v>5</v>
      </c>
      <c r="G230" s="17">
        <v>4</v>
      </c>
      <c r="H230" s="17">
        <v>6</v>
      </c>
      <c r="I230" s="15">
        <v>3</v>
      </c>
      <c r="J230" s="15">
        <v>1</v>
      </c>
      <c r="K230" s="15"/>
      <c r="L230" s="15"/>
      <c r="M230" s="15"/>
      <c r="N230" s="15"/>
      <c r="O230" s="15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  <c r="EC230" s="1"/>
      <c r="ED230" s="1"/>
      <c r="EE230" s="1"/>
      <c r="EF230" s="1"/>
      <c r="EG230" s="1"/>
      <c r="EH230" s="1"/>
      <c r="EI230" s="1"/>
      <c r="EJ230" s="1"/>
      <c r="EK230" s="1"/>
      <c r="EL230" s="1"/>
      <c r="EM230" s="1"/>
      <c r="EN230" s="1"/>
      <c r="EO230" s="1"/>
      <c r="EP230" s="1"/>
      <c r="EQ230" s="1"/>
      <c r="ER230" s="1"/>
      <c r="ES230" s="1"/>
      <c r="ET230" s="1"/>
      <c r="EU230" s="1"/>
      <c r="EV230" s="1"/>
      <c r="EW230" s="1"/>
      <c r="EX230" s="1"/>
      <c r="EY230" s="1"/>
      <c r="EZ230" s="1"/>
      <c r="FA230" s="1"/>
      <c r="FB230" s="1"/>
      <c r="FC230" s="1"/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1"/>
      <c r="IM230" s="1"/>
      <c r="IN230" s="1"/>
      <c r="IO230" s="1"/>
      <c r="IP230" s="1"/>
      <c r="IQ230" s="1"/>
      <c r="IR230" s="1"/>
      <c r="IS230" s="1"/>
      <c r="IT230" s="1"/>
      <c r="IU230" s="1"/>
      <c r="IV230" s="1"/>
    </row>
    <row r="231" s="6" customFormat="1" ht="12" spans="1:256">
      <c r="A231" s="18">
        <v>96</v>
      </c>
      <c r="B231" s="18">
        <v>79</v>
      </c>
      <c r="C231" s="18">
        <v>76</v>
      </c>
      <c r="D231" s="18">
        <v>94</v>
      </c>
      <c r="E231" s="18">
        <v>94</v>
      </c>
      <c r="F231" s="18">
        <v>83</v>
      </c>
      <c r="G231" s="18">
        <v>84</v>
      </c>
      <c r="H231" s="18">
        <v>91</v>
      </c>
      <c r="I231" s="18">
        <v>87</v>
      </c>
      <c r="J231" s="18">
        <v>96</v>
      </c>
      <c r="K231" s="18"/>
      <c r="L231" s="18"/>
      <c r="M231" s="18"/>
      <c r="N231" s="18"/>
      <c r="O231" s="18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  <c r="IV231" s="3"/>
    </row>
    <row r="232" s="1" customFormat="1" ht="12" spans="1:64">
      <c r="A232" s="14" t="s">
        <v>381</v>
      </c>
      <c r="B232" s="15" t="s">
        <v>2</v>
      </c>
      <c r="C232" s="15">
        <v>23</v>
      </c>
      <c r="D232" s="15" t="s">
        <v>3</v>
      </c>
      <c r="E232" s="15" t="s">
        <v>329</v>
      </c>
      <c r="F232" s="15" t="s">
        <v>5</v>
      </c>
      <c r="G232" s="16">
        <f>(A234*A235+B234*B235+C234*C235+D234*D235+E234*E235+F234*F235+G234*G235+H234*H235)/C232</f>
        <v>80.1304347826087</v>
      </c>
      <c r="H232" s="15"/>
      <c r="I232" s="15"/>
      <c r="J232" s="15"/>
      <c r="K232" s="15"/>
      <c r="L232" s="15"/>
      <c r="M232" s="15"/>
      <c r="N232" s="15"/>
      <c r="O232" s="15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</row>
    <row r="233" s="1" customFormat="1" ht="12" spans="1:64">
      <c r="A233" s="15" t="s">
        <v>382</v>
      </c>
      <c r="B233" s="15" t="s">
        <v>383</v>
      </c>
      <c r="C233" s="15" t="s">
        <v>384</v>
      </c>
      <c r="D233" s="15" t="s">
        <v>385</v>
      </c>
      <c r="E233" s="15"/>
      <c r="F233" s="15"/>
      <c r="G233" s="15"/>
      <c r="H233" s="15"/>
      <c r="I233" s="17"/>
      <c r="J233" s="17"/>
      <c r="K233" s="15"/>
      <c r="L233" s="15"/>
      <c r="M233" s="15"/>
      <c r="N233" s="15"/>
      <c r="O233" s="15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</row>
    <row r="234" s="1" customFormat="1" ht="12" spans="1:64">
      <c r="A234" s="15">
        <v>6</v>
      </c>
      <c r="B234" s="15">
        <v>6</v>
      </c>
      <c r="C234" s="15">
        <v>5</v>
      </c>
      <c r="D234" s="15">
        <v>6</v>
      </c>
      <c r="E234" s="15"/>
      <c r="F234" s="15"/>
      <c r="G234" s="15"/>
      <c r="H234" s="15"/>
      <c r="I234" s="17"/>
      <c r="J234" s="17"/>
      <c r="K234" s="15"/>
      <c r="L234" s="15"/>
      <c r="M234" s="15"/>
      <c r="N234" s="15"/>
      <c r="O234" s="15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</row>
    <row r="235" s="3" customFormat="1" ht="12" spans="1:64">
      <c r="A235" s="18">
        <v>61</v>
      </c>
      <c r="B235" s="18">
        <v>84</v>
      </c>
      <c r="C235" s="18">
        <v>95</v>
      </c>
      <c r="D235" s="18">
        <v>83</v>
      </c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</row>
    <row r="236" s="1" customFormat="1" ht="12" spans="1:64">
      <c r="A236" s="14" t="s">
        <v>386</v>
      </c>
      <c r="B236" s="15" t="s">
        <v>2</v>
      </c>
      <c r="C236" s="15">
        <v>30</v>
      </c>
      <c r="D236" s="15" t="s">
        <v>3</v>
      </c>
      <c r="E236" s="15" t="s">
        <v>387</v>
      </c>
      <c r="F236" s="15" t="s">
        <v>5</v>
      </c>
      <c r="G236" s="16">
        <f>(A238*A239+B238*B239+C238*C239+D238*D239+E238*E239+F238*F239+G238*G239+H238*H239)/C236</f>
        <v>80.5333333333333</v>
      </c>
      <c r="H236" s="15"/>
      <c r="I236" s="17"/>
      <c r="J236" s="17"/>
      <c r="K236" s="15"/>
      <c r="L236" s="15"/>
      <c r="M236" s="15"/>
      <c r="N236" s="15"/>
      <c r="O236" s="15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</row>
    <row r="237" s="1" customFormat="1" ht="12" spans="1:64">
      <c r="A237" s="15" t="s">
        <v>388</v>
      </c>
      <c r="B237" s="15" t="s">
        <v>389</v>
      </c>
      <c r="C237" s="15" t="s">
        <v>390</v>
      </c>
      <c r="D237" s="15" t="s">
        <v>391</v>
      </c>
      <c r="E237" s="15" t="s">
        <v>392</v>
      </c>
      <c r="F237" s="15" t="s">
        <v>393</v>
      </c>
      <c r="G237" s="15" t="s">
        <v>394</v>
      </c>
      <c r="H237" s="15"/>
      <c r="I237" s="15"/>
      <c r="J237" s="17"/>
      <c r="K237" s="17"/>
      <c r="L237" s="17"/>
      <c r="M237" s="17"/>
      <c r="N237" s="17"/>
      <c r="O237" s="17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="1" customFormat="1" ht="12" spans="1:64">
      <c r="A238" s="15">
        <v>4</v>
      </c>
      <c r="B238" s="15">
        <v>6</v>
      </c>
      <c r="C238" s="15">
        <v>6</v>
      </c>
      <c r="D238" s="15">
        <v>6</v>
      </c>
      <c r="E238" s="15">
        <v>6</v>
      </c>
      <c r="F238" s="15">
        <v>1</v>
      </c>
      <c r="G238" s="15">
        <v>1</v>
      </c>
      <c r="H238" s="15"/>
      <c r="I238" s="17"/>
      <c r="J238" s="17"/>
      <c r="K238" s="17"/>
      <c r="L238" s="17"/>
      <c r="M238" s="17"/>
      <c r="N238" s="17"/>
      <c r="O238" s="17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="3" customFormat="1" ht="12" spans="1:64">
      <c r="A239" s="18">
        <v>75</v>
      </c>
      <c r="B239" s="18">
        <v>78</v>
      </c>
      <c r="C239" s="18">
        <v>84</v>
      </c>
      <c r="D239" s="18">
        <v>72</v>
      </c>
      <c r="E239" s="18">
        <v>92</v>
      </c>
      <c r="F239" s="18">
        <v>82</v>
      </c>
      <c r="G239" s="18">
        <v>78</v>
      </c>
      <c r="H239" s="18"/>
      <c r="I239" s="37"/>
      <c r="J239" s="37"/>
      <c r="K239" s="18"/>
      <c r="L239" s="18"/>
      <c r="M239" s="18"/>
      <c r="N239" s="18"/>
      <c r="O239" s="18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</row>
    <row r="240" s="2" customFormat="1" ht="12.75" spans="1:256">
      <c r="A240" s="14" t="s">
        <v>395</v>
      </c>
      <c r="B240" s="15" t="s">
        <v>2</v>
      </c>
      <c r="C240" s="15">
        <v>22</v>
      </c>
      <c r="D240" s="15" t="s">
        <v>3</v>
      </c>
      <c r="E240" s="15" t="s">
        <v>329</v>
      </c>
      <c r="F240" s="15" t="s">
        <v>5</v>
      </c>
      <c r="G240" s="16">
        <f>(A242*A243+B242*B243+C242*C243+D242*D243+E242*E243+F242*F243+G242*G243+H242*H243)/C240</f>
        <v>86.3636363636364</v>
      </c>
      <c r="H240" s="15"/>
      <c r="I240" s="17"/>
      <c r="J240" s="17"/>
      <c r="K240" s="15"/>
      <c r="L240" s="15"/>
      <c r="M240" s="15"/>
      <c r="N240" s="15"/>
      <c r="O240" s="15"/>
      <c r="P240" s="40"/>
      <c r="Q240" s="42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  <c r="AY240" s="40"/>
      <c r="AZ240" s="40"/>
      <c r="BA240" s="40"/>
      <c r="BB240" s="40"/>
      <c r="BC240" s="40"/>
      <c r="BD240" s="40"/>
      <c r="BE240" s="40"/>
      <c r="BF240" s="40"/>
      <c r="BG240" s="40"/>
      <c r="BH240" s="40"/>
      <c r="BI240" s="40"/>
      <c r="BJ240" s="40"/>
      <c r="BK240" s="40"/>
      <c r="BL240" s="40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  <c r="IS240" s="7"/>
      <c r="IT240" s="7"/>
      <c r="IU240" s="7"/>
      <c r="IV240" s="7"/>
    </row>
    <row r="241" s="2" customFormat="1" ht="12" spans="1:256">
      <c r="A241" s="15" t="s">
        <v>396</v>
      </c>
      <c r="B241" s="15" t="s">
        <v>397</v>
      </c>
      <c r="C241" s="15" t="s">
        <v>398</v>
      </c>
      <c r="D241" s="15" t="s">
        <v>399</v>
      </c>
      <c r="E241" s="15"/>
      <c r="F241" s="15"/>
      <c r="G241" s="15"/>
      <c r="H241" s="15"/>
      <c r="I241" s="15"/>
      <c r="J241" s="15"/>
      <c r="K241" s="15"/>
      <c r="L241" s="15"/>
      <c r="M241" s="17"/>
      <c r="N241" s="17"/>
      <c r="O241" s="17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  <c r="EC241" s="1"/>
      <c r="ED241" s="1"/>
      <c r="EE241" s="1"/>
      <c r="EF241" s="1"/>
      <c r="EG241" s="1"/>
      <c r="EH241" s="1"/>
      <c r="EI241" s="1"/>
      <c r="EJ241" s="1"/>
      <c r="EK241" s="1"/>
      <c r="EL241" s="1"/>
      <c r="EM241" s="1"/>
      <c r="EN241" s="1"/>
      <c r="EO241" s="1"/>
      <c r="EP241" s="1"/>
      <c r="EQ241" s="1"/>
      <c r="ER241" s="1"/>
      <c r="ES241" s="1"/>
      <c r="ET241" s="1"/>
      <c r="EU241" s="1"/>
      <c r="EV241" s="1"/>
      <c r="EW241" s="1"/>
      <c r="EX241" s="1"/>
      <c r="EY241" s="1"/>
      <c r="EZ241" s="1"/>
      <c r="FA241" s="1"/>
      <c r="FB241" s="1"/>
      <c r="FC241" s="1"/>
      <c r="FD241" s="1"/>
      <c r="FE241" s="1"/>
      <c r="FF241" s="1"/>
      <c r="FG241" s="1"/>
      <c r="FH241" s="1"/>
      <c r="FI241" s="1"/>
      <c r="FJ241" s="1"/>
      <c r="FK241" s="1"/>
      <c r="FL241" s="1"/>
      <c r="FM241" s="1"/>
      <c r="FN241" s="1"/>
      <c r="FO241" s="1"/>
      <c r="FP241" s="1"/>
      <c r="FQ241" s="1"/>
      <c r="FR241" s="1"/>
      <c r="FS241" s="1"/>
      <c r="FT241" s="1"/>
      <c r="FU241" s="1"/>
      <c r="FV241" s="1"/>
      <c r="FW241" s="1"/>
      <c r="FX241" s="1"/>
      <c r="FY241" s="1"/>
      <c r="FZ241" s="1"/>
      <c r="GA241" s="1"/>
      <c r="GB241" s="1"/>
      <c r="GC241" s="1"/>
      <c r="GD241" s="1"/>
      <c r="GE241" s="1"/>
      <c r="GF241" s="1"/>
      <c r="GG241" s="1"/>
      <c r="GH241" s="1"/>
      <c r="GI241" s="1"/>
      <c r="GJ241" s="1"/>
      <c r="GK241" s="1"/>
      <c r="GL241" s="1"/>
      <c r="GM241" s="1"/>
      <c r="GN241" s="1"/>
      <c r="GO241" s="1"/>
      <c r="GP241" s="1"/>
      <c r="GQ241" s="1"/>
      <c r="GR241" s="1"/>
      <c r="GS241" s="1"/>
      <c r="GT241" s="1"/>
      <c r="GU241" s="1"/>
      <c r="GV241" s="1"/>
      <c r="GW241" s="1"/>
      <c r="GX241" s="1"/>
      <c r="GY241" s="1"/>
      <c r="GZ241" s="1"/>
      <c r="HA241" s="1"/>
      <c r="HB241" s="1"/>
      <c r="HC241" s="1"/>
      <c r="HD241" s="1"/>
      <c r="HE241" s="1"/>
      <c r="HF241" s="1"/>
      <c r="HG241" s="1"/>
      <c r="HH241" s="1"/>
      <c r="HI241" s="1"/>
      <c r="HJ241" s="1"/>
      <c r="HK241" s="1"/>
      <c r="HL241" s="1"/>
      <c r="HM241" s="1"/>
      <c r="HN241" s="1"/>
      <c r="HO241" s="1"/>
      <c r="HP241" s="1"/>
      <c r="HQ241" s="1"/>
      <c r="HR241" s="1"/>
      <c r="HS241" s="1"/>
      <c r="HT241" s="1"/>
      <c r="HU241" s="1"/>
      <c r="HV241" s="1"/>
      <c r="HW241" s="1"/>
      <c r="HX241" s="1"/>
      <c r="HY241" s="1"/>
      <c r="HZ241" s="1"/>
      <c r="IA241" s="1"/>
      <c r="IB241" s="1"/>
      <c r="IC241" s="1"/>
      <c r="ID241" s="1"/>
      <c r="IE241" s="1"/>
      <c r="IF241" s="1"/>
      <c r="IG241" s="1"/>
      <c r="IH241" s="1"/>
      <c r="II241" s="1"/>
      <c r="IJ241" s="1"/>
      <c r="IK241" s="1"/>
      <c r="IL241" s="1"/>
      <c r="IM241" s="1"/>
      <c r="IN241" s="1"/>
      <c r="IO241" s="1"/>
      <c r="IP241" s="1"/>
      <c r="IQ241" s="1"/>
      <c r="IR241" s="1"/>
      <c r="IS241" s="1"/>
      <c r="IT241" s="1"/>
      <c r="IU241" s="1"/>
      <c r="IV241" s="1"/>
    </row>
    <row r="242" s="2" customFormat="1" ht="12" spans="1:256">
      <c r="A242" s="15">
        <v>4</v>
      </c>
      <c r="B242" s="15">
        <v>6</v>
      </c>
      <c r="C242" s="15">
        <v>6</v>
      </c>
      <c r="D242" s="15">
        <v>6</v>
      </c>
      <c r="E242" s="15"/>
      <c r="F242" s="15"/>
      <c r="G242" s="15"/>
      <c r="H242" s="15"/>
      <c r="I242" s="17"/>
      <c r="J242" s="17"/>
      <c r="K242" s="17"/>
      <c r="L242" s="15"/>
      <c r="M242" s="17"/>
      <c r="N242" s="17"/>
      <c r="O242" s="17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  <c r="EC242" s="1"/>
      <c r="ED242" s="1"/>
      <c r="EE242" s="1"/>
      <c r="EF242" s="1"/>
      <c r="EG242" s="1"/>
      <c r="EH242" s="1"/>
      <c r="EI242" s="1"/>
      <c r="EJ242" s="1"/>
      <c r="EK242" s="1"/>
      <c r="EL242" s="1"/>
      <c r="EM242" s="1"/>
      <c r="EN242" s="1"/>
      <c r="EO242" s="1"/>
      <c r="EP242" s="1"/>
      <c r="EQ242" s="1"/>
      <c r="ER242" s="1"/>
      <c r="ES242" s="1"/>
      <c r="ET242" s="1"/>
      <c r="EU242" s="1"/>
      <c r="EV242" s="1"/>
      <c r="EW242" s="1"/>
      <c r="EX242" s="1"/>
      <c r="EY242" s="1"/>
      <c r="EZ242" s="1"/>
      <c r="FA242" s="1"/>
      <c r="FB242" s="1"/>
      <c r="FC242" s="1"/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  <c r="IF242" s="1"/>
      <c r="IG242" s="1"/>
      <c r="IH242" s="1"/>
      <c r="II242" s="1"/>
      <c r="IJ242" s="1"/>
      <c r="IK242" s="1"/>
      <c r="IL242" s="1"/>
      <c r="IM242" s="1"/>
      <c r="IN242" s="1"/>
      <c r="IO242" s="1"/>
      <c r="IP242" s="1"/>
      <c r="IQ242" s="1"/>
      <c r="IR242" s="1"/>
      <c r="IS242" s="1"/>
      <c r="IT242" s="1"/>
      <c r="IU242" s="1"/>
      <c r="IV242" s="1"/>
    </row>
    <row r="243" s="3" customFormat="1" ht="12" spans="1:64">
      <c r="A243" s="18">
        <v>88</v>
      </c>
      <c r="B243" s="18">
        <v>78</v>
      </c>
      <c r="C243" s="18">
        <v>85</v>
      </c>
      <c r="D243" s="18">
        <v>95</v>
      </c>
      <c r="E243" s="18"/>
      <c r="F243" s="18"/>
      <c r="G243" s="18"/>
      <c r="H243" s="18"/>
      <c r="I243" s="37"/>
      <c r="J243" s="37"/>
      <c r="K243" s="18"/>
      <c r="L243" s="18"/>
      <c r="M243" s="18"/>
      <c r="N243" s="18"/>
      <c r="O243" s="18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</row>
    <row r="244" s="2" customFormat="1" ht="12" spans="1:256">
      <c r="A244" s="14" t="s">
        <v>400</v>
      </c>
      <c r="B244" s="15" t="s">
        <v>2</v>
      </c>
      <c r="C244" s="15">
        <v>18</v>
      </c>
      <c r="D244" s="15" t="s">
        <v>3</v>
      </c>
      <c r="E244" s="15" t="s">
        <v>401</v>
      </c>
      <c r="F244" s="15" t="s">
        <v>5</v>
      </c>
      <c r="G244" s="16">
        <f>(A246*A247+B246*B247+C246*C247+D246*D247+E246*E247+F246*F247+G246*G247+H246*H247)/C244</f>
        <v>81</v>
      </c>
      <c r="H244" s="15"/>
      <c r="I244" s="17"/>
      <c r="J244" s="17"/>
      <c r="K244" s="15"/>
      <c r="L244" s="15"/>
      <c r="M244" s="15"/>
      <c r="N244" s="15"/>
      <c r="O244" s="15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  <c r="EC244" s="1"/>
      <c r="ED244" s="1"/>
      <c r="EE244" s="1"/>
      <c r="EF244" s="1"/>
      <c r="EG244" s="1"/>
      <c r="EH244" s="1"/>
      <c r="EI244" s="1"/>
      <c r="EJ244" s="1"/>
      <c r="EK244" s="1"/>
      <c r="EL244" s="1"/>
      <c r="EM244" s="1"/>
      <c r="EN244" s="1"/>
      <c r="EO244" s="1"/>
      <c r="EP244" s="1"/>
      <c r="EQ244" s="1"/>
      <c r="ER244" s="1"/>
      <c r="ES244" s="1"/>
      <c r="ET244" s="1"/>
      <c r="EU244" s="1"/>
      <c r="EV244" s="1"/>
      <c r="EW244" s="1"/>
      <c r="EX244" s="1"/>
      <c r="EY244" s="1"/>
      <c r="EZ244" s="1"/>
      <c r="FA244" s="1"/>
      <c r="FB244" s="1"/>
      <c r="FC244" s="1"/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  <c r="IL244" s="1"/>
      <c r="IM244" s="1"/>
      <c r="IN244" s="1"/>
      <c r="IO244" s="1"/>
      <c r="IP244" s="1"/>
      <c r="IQ244" s="1"/>
      <c r="IR244" s="1"/>
      <c r="IS244" s="1"/>
      <c r="IT244" s="1"/>
      <c r="IU244" s="1"/>
      <c r="IV244" s="1"/>
    </row>
    <row r="245" s="2" customFormat="1" ht="12" spans="1:256">
      <c r="A245" s="15" t="s">
        <v>402</v>
      </c>
      <c r="B245" s="15" t="s">
        <v>403</v>
      </c>
      <c r="C245" s="15" t="s">
        <v>404</v>
      </c>
      <c r="D245" s="15"/>
      <c r="E245" s="15"/>
      <c r="F245" s="15"/>
      <c r="G245" s="15"/>
      <c r="H245" s="15"/>
      <c r="I245" s="15"/>
      <c r="J245" s="17"/>
      <c r="K245" s="17"/>
      <c r="L245" s="17"/>
      <c r="M245" s="17"/>
      <c r="N245" s="17"/>
      <c r="O245" s="17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1"/>
      <c r="EE245" s="1"/>
      <c r="EF245" s="1"/>
      <c r="EG245" s="1"/>
      <c r="EH245" s="1"/>
      <c r="EI245" s="1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  <c r="IL245" s="1"/>
      <c r="IM245" s="1"/>
      <c r="IN245" s="1"/>
      <c r="IO245" s="1"/>
      <c r="IP245" s="1"/>
      <c r="IQ245" s="1"/>
      <c r="IR245" s="1"/>
      <c r="IS245" s="1"/>
      <c r="IT245" s="1"/>
      <c r="IU245" s="1"/>
      <c r="IV245" s="1"/>
    </row>
    <row r="246" s="2" customFormat="1" ht="12" spans="1:64">
      <c r="A246" s="15">
        <v>6</v>
      </c>
      <c r="B246" s="15">
        <v>6</v>
      </c>
      <c r="C246" s="15">
        <v>6</v>
      </c>
      <c r="D246" s="15"/>
      <c r="E246" s="15"/>
      <c r="F246" s="15"/>
      <c r="G246" s="15"/>
      <c r="H246" s="15"/>
      <c r="I246" s="17"/>
      <c r="J246" s="17"/>
      <c r="K246" s="17"/>
      <c r="L246" s="17"/>
      <c r="M246" s="17"/>
      <c r="N246" s="17"/>
      <c r="O246" s="17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</row>
    <row r="247" s="3" customFormat="1" ht="12" spans="1:64">
      <c r="A247" s="18">
        <v>78</v>
      </c>
      <c r="B247" s="18">
        <v>71</v>
      </c>
      <c r="C247" s="18">
        <v>94</v>
      </c>
      <c r="D247" s="18"/>
      <c r="E247" s="18"/>
      <c r="F247" s="18"/>
      <c r="G247" s="18"/>
      <c r="H247" s="18"/>
      <c r="I247" s="37"/>
      <c r="J247" s="37"/>
      <c r="K247" s="18"/>
      <c r="L247" s="18"/>
      <c r="M247" s="18"/>
      <c r="N247" s="18"/>
      <c r="O247" s="18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="2" customFormat="1" ht="12" spans="1:256">
      <c r="A248" s="14" t="s">
        <v>405</v>
      </c>
      <c r="B248" s="15" t="s">
        <v>2</v>
      </c>
      <c r="C248" s="15">
        <v>23</v>
      </c>
      <c r="D248" s="15" t="s">
        <v>3</v>
      </c>
      <c r="E248" s="24" t="s">
        <v>406</v>
      </c>
      <c r="F248" s="15" t="s">
        <v>5</v>
      </c>
      <c r="G248" s="16">
        <f>(A250*A251+B250*B251+C250*C251+D250*D251+E250*E251+F250*F251+G250*G251+H250*H251)/C248</f>
        <v>87.8260869565217</v>
      </c>
      <c r="H248" s="15"/>
      <c r="I248" s="17"/>
      <c r="J248" s="17"/>
      <c r="K248" s="15"/>
      <c r="L248" s="15"/>
      <c r="M248" s="15"/>
      <c r="N248" s="15"/>
      <c r="O248" s="15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1"/>
      <c r="EE248" s="1"/>
      <c r="EF248" s="1"/>
      <c r="EG248" s="1"/>
      <c r="EH248" s="1"/>
      <c r="EI248" s="1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1"/>
      <c r="FO248" s="1"/>
      <c r="FP248" s="1"/>
      <c r="FQ248" s="1"/>
      <c r="FR248" s="1"/>
      <c r="FS248" s="1"/>
      <c r="FT248" s="1"/>
      <c r="FU248" s="1"/>
      <c r="FV248" s="1"/>
      <c r="FW248" s="1"/>
      <c r="FX248" s="1"/>
      <c r="FY248" s="1"/>
      <c r="FZ248" s="1"/>
      <c r="GA248" s="1"/>
      <c r="GB248" s="1"/>
      <c r="GC248" s="1"/>
      <c r="GD248" s="1"/>
      <c r="GE248" s="1"/>
      <c r="GF248" s="1"/>
      <c r="GG248" s="1"/>
      <c r="GH248" s="1"/>
      <c r="GI248" s="1"/>
      <c r="GJ248" s="1"/>
      <c r="GK248" s="1"/>
      <c r="GL248" s="1"/>
      <c r="GM248" s="1"/>
      <c r="GN248" s="1"/>
      <c r="GO248" s="1"/>
      <c r="GP248" s="1"/>
      <c r="GQ248" s="1"/>
      <c r="GR248" s="1"/>
      <c r="GS248" s="1"/>
      <c r="GT248" s="1"/>
      <c r="GU248" s="1"/>
      <c r="GV248" s="1"/>
      <c r="GW248" s="1"/>
      <c r="GX248" s="1"/>
      <c r="GY248" s="1"/>
      <c r="GZ248" s="1"/>
      <c r="HA248" s="1"/>
      <c r="HB248" s="1"/>
      <c r="HC248" s="1"/>
      <c r="HD248" s="1"/>
      <c r="HE248" s="1"/>
      <c r="HF248" s="1"/>
      <c r="HG248" s="1"/>
      <c r="HH248" s="1"/>
      <c r="HI248" s="1"/>
      <c r="HJ248" s="1"/>
      <c r="HK248" s="1"/>
      <c r="HL248" s="1"/>
      <c r="HM248" s="1"/>
      <c r="HN248" s="1"/>
      <c r="HO248" s="1"/>
      <c r="HP248" s="1"/>
      <c r="HQ248" s="1"/>
      <c r="HR248" s="1"/>
      <c r="HS248" s="1"/>
      <c r="HT248" s="1"/>
      <c r="HU248" s="1"/>
      <c r="HV248" s="1"/>
      <c r="HW248" s="1"/>
      <c r="HX248" s="1"/>
      <c r="HY248" s="1"/>
      <c r="HZ248" s="1"/>
      <c r="IA248" s="1"/>
      <c r="IB248" s="1"/>
      <c r="IC248" s="1"/>
      <c r="ID248" s="1"/>
      <c r="IE248" s="1"/>
      <c r="IF248" s="1"/>
      <c r="IG248" s="1"/>
      <c r="IH248" s="1"/>
      <c r="II248" s="1"/>
      <c r="IJ248" s="1"/>
      <c r="IK248" s="1"/>
      <c r="IL248" s="1"/>
      <c r="IM248" s="1"/>
      <c r="IN248" s="1"/>
      <c r="IO248" s="1"/>
      <c r="IP248" s="1"/>
      <c r="IQ248" s="1"/>
      <c r="IR248" s="1"/>
      <c r="IS248" s="1"/>
      <c r="IT248" s="1"/>
      <c r="IU248" s="1"/>
      <c r="IV248" s="1"/>
    </row>
    <row r="249" s="2" customFormat="1" ht="12" spans="1:256">
      <c r="A249" s="17" t="s">
        <v>380</v>
      </c>
      <c r="B249" s="15" t="s">
        <v>407</v>
      </c>
      <c r="C249" s="15" t="s">
        <v>408</v>
      </c>
      <c r="D249" s="15" t="s">
        <v>409</v>
      </c>
      <c r="E249" s="15" t="s">
        <v>410</v>
      </c>
      <c r="F249" s="15"/>
      <c r="G249" s="15"/>
      <c r="H249" s="15"/>
      <c r="I249" s="15"/>
      <c r="J249" s="17"/>
      <c r="K249" s="17"/>
      <c r="L249" s="17"/>
      <c r="M249" s="17"/>
      <c r="N249" s="17"/>
      <c r="O249" s="17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1"/>
      <c r="EE249" s="1"/>
      <c r="EF249" s="1"/>
      <c r="EG249" s="1"/>
      <c r="EH249" s="1"/>
      <c r="EI249" s="1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1"/>
      <c r="FO249" s="1"/>
      <c r="FP249" s="1"/>
      <c r="FQ249" s="1"/>
      <c r="FR249" s="1"/>
      <c r="FS249" s="1"/>
      <c r="FT249" s="1"/>
      <c r="FU249" s="1"/>
      <c r="FV249" s="1"/>
      <c r="FW249" s="1"/>
      <c r="FX249" s="1"/>
      <c r="FY249" s="1"/>
      <c r="FZ249" s="1"/>
      <c r="GA249" s="1"/>
      <c r="GB249" s="1"/>
      <c r="GC249" s="1"/>
      <c r="GD249" s="1"/>
      <c r="GE249" s="1"/>
      <c r="GF249" s="1"/>
      <c r="GG249" s="1"/>
      <c r="GH249" s="1"/>
      <c r="GI249" s="1"/>
      <c r="GJ249" s="1"/>
      <c r="GK249" s="1"/>
      <c r="GL249" s="1"/>
      <c r="GM249" s="1"/>
      <c r="GN249" s="1"/>
      <c r="GO249" s="1"/>
      <c r="GP249" s="1"/>
      <c r="GQ249" s="1"/>
      <c r="GR249" s="1"/>
      <c r="GS249" s="1"/>
      <c r="GT249" s="1"/>
      <c r="GU249" s="1"/>
      <c r="GV249" s="1"/>
      <c r="GW249" s="1"/>
      <c r="GX249" s="1"/>
      <c r="GY249" s="1"/>
      <c r="GZ249" s="1"/>
      <c r="HA249" s="1"/>
      <c r="HB249" s="1"/>
      <c r="HC249" s="1"/>
      <c r="HD249" s="1"/>
      <c r="HE249" s="1"/>
      <c r="HF249" s="1"/>
      <c r="HG249" s="1"/>
      <c r="HH249" s="1"/>
      <c r="HI249" s="1"/>
      <c r="HJ249" s="1"/>
      <c r="HK249" s="1"/>
      <c r="HL249" s="1"/>
      <c r="HM249" s="1"/>
      <c r="HN249" s="1"/>
      <c r="HO249" s="1"/>
      <c r="HP249" s="1"/>
      <c r="HQ249" s="1"/>
      <c r="HR249" s="1"/>
      <c r="HS249" s="1"/>
      <c r="HT249" s="1"/>
      <c r="HU249" s="1"/>
      <c r="HV249" s="1"/>
      <c r="HW249" s="1"/>
      <c r="HX249" s="1"/>
      <c r="HY249" s="1"/>
      <c r="HZ249" s="1"/>
      <c r="IA249" s="1"/>
      <c r="IB249" s="1"/>
      <c r="IC249" s="1"/>
      <c r="ID249" s="1"/>
      <c r="IE249" s="1"/>
      <c r="IF249" s="1"/>
      <c r="IG249" s="1"/>
      <c r="IH249" s="1"/>
      <c r="II249" s="1"/>
      <c r="IJ249" s="1"/>
      <c r="IK249" s="1"/>
      <c r="IL249" s="1"/>
      <c r="IM249" s="1"/>
      <c r="IN249" s="1"/>
      <c r="IO249" s="1"/>
      <c r="IP249" s="1"/>
      <c r="IQ249" s="1"/>
      <c r="IR249" s="1"/>
      <c r="IS249" s="1"/>
      <c r="IT249" s="1"/>
      <c r="IU249" s="1"/>
      <c r="IV249" s="1"/>
    </row>
    <row r="250" s="2" customFormat="1" ht="12" spans="1:256">
      <c r="A250" s="17">
        <v>4</v>
      </c>
      <c r="B250" s="15">
        <v>6</v>
      </c>
      <c r="C250" s="15">
        <v>5</v>
      </c>
      <c r="D250" s="15">
        <v>6</v>
      </c>
      <c r="E250" s="15">
        <v>2</v>
      </c>
      <c r="F250" s="15"/>
      <c r="G250" s="15"/>
      <c r="H250" s="15"/>
      <c r="I250" s="17"/>
      <c r="J250" s="17"/>
      <c r="K250" s="17"/>
      <c r="L250" s="17"/>
      <c r="M250" s="17"/>
      <c r="N250" s="17"/>
      <c r="O250" s="17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1"/>
      <c r="EE250" s="1"/>
      <c r="EF250" s="1"/>
      <c r="EG250" s="1"/>
      <c r="EH250" s="1"/>
      <c r="EI250" s="1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1"/>
      <c r="FO250" s="1"/>
      <c r="FP250" s="1"/>
      <c r="FQ250" s="1"/>
      <c r="FR250" s="1"/>
      <c r="FS250" s="1"/>
      <c r="FT250" s="1"/>
      <c r="FU250" s="1"/>
      <c r="FV250" s="1"/>
      <c r="FW250" s="1"/>
      <c r="FX250" s="1"/>
      <c r="FY250" s="1"/>
      <c r="FZ250" s="1"/>
      <c r="GA250" s="1"/>
      <c r="GB250" s="1"/>
      <c r="GC250" s="1"/>
      <c r="GD250" s="1"/>
      <c r="GE250" s="1"/>
      <c r="GF250" s="1"/>
      <c r="GG250" s="1"/>
      <c r="GH250" s="1"/>
      <c r="GI250" s="1"/>
      <c r="GJ250" s="1"/>
      <c r="GK250" s="1"/>
      <c r="GL250" s="1"/>
      <c r="GM250" s="1"/>
      <c r="GN250" s="1"/>
      <c r="GO250" s="1"/>
      <c r="GP250" s="1"/>
      <c r="GQ250" s="1"/>
      <c r="GR250" s="1"/>
      <c r="GS250" s="1"/>
      <c r="GT250" s="1"/>
      <c r="GU250" s="1"/>
      <c r="GV250" s="1"/>
      <c r="GW250" s="1"/>
      <c r="GX250" s="1"/>
      <c r="GY250" s="1"/>
      <c r="GZ250" s="1"/>
      <c r="HA250" s="1"/>
      <c r="HB250" s="1"/>
      <c r="HC250" s="1"/>
      <c r="HD250" s="1"/>
      <c r="HE250" s="1"/>
      <c r="HF250" s="1"/>
      <c r="HG250" s="1"/>
      <c r="HH250" s="1"/>
      <c r="HI250" s="1"/>
      <c r="HJ250" s="1"/>
      <c r="HK250" s="1"/>
      <c r="HL250" s="1"/>
      <c r="HM250" s="1"/>
      <c r="HN250" s="1"/>
      <c r="HO250" s="1"/>
      <c r="HP250" s="1"/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  <c r="IL250" s="1"/>
      <c r="IM250" s="1"/>
      <c r="IN250" s="1"/>
      <c r="IO250" s="1"/>
      <c r="IP250" s="1"/>
      <c r="IQ250" s="1"/>
      <c r="IR250" s="1"/>
      <c r="IS250" s="1"/>
      <c r="IT250" s="1"/>
      <c r="IU250" s="1"/>
      <c r="IV250" s="1"/>
    </row>
    <row r="251" s="3" customFormat="1" ht="12" spans="1:64">
      <c r="A251" s="18">
        <v>96</v>
      </c>
      <c r="B251" s="18">
        <v>89</v>
      </c>
      <c r="C251" s="18">
        <v>92</v>
      </c>
      <c r="D251" s="18">
        <v>78</v>
      </c>
      <c r="E251" s="18">
        <v>87</v>
      </c>
      <c r="F251" s="18"/>
      <c r="G251" s="18"/>
      <c r="H251" s="18"/>
      <c r="I251" s="37"/>
      <c r="J251" s="37"/>
      <c r="K251" s="18"/>
      <c r="L251" s="18"/>
      <c r="M251" s="18"/>
      <c r="N251" s="18"/>
      <c r="O251" s="18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</row>
    <row r="252" s="1" customFormat="1" ht="12" spans="1:64">
      <c r="A252" s="14" t="s">
        <v>411</v>
      </c>
      <c r="B252" s="15" t="s">
        <v>2</v>
      </c>
      <c r="C252" s="15">
        <v>24</v>
      </c>
      <c r="D252" s="15" t="s">
        <v>3</v>
      </c>
      <c r="E252" s="24" t="s">
        <v>337</v>
      </c>
      <c r="F252" s="15" t="s">
        <v>5</v>
      </c>
      <c r="G252" s="16">
        <f>(A254*A255+B254*B255+C254*C255+D254*D255+E254*E255+F254*F255+G254*G255+H254*H255)/C252</f>
        <v>81.3333333333333</v>
      </c>
      <c r="H252" s="15"/>
      <c r="I252" s="17"/>
      <c r="J252" s="17"/>
      <c r="K252" s="15"/>
      <c r="L252" s="15"/>
      <c r="M252" s="15"/>
      <c r="N252" s="15"/>
      <c r="O252" s="15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</row>
    <row r="253" s="1" customFormat="1" ht="12" spans="1:64">
      <c r="A253" s="15" t="s">
        <v>412</v>
      </c>
      <c r="B253" s="15" t="s">
        <v>413</v>
      </c>
      <c r="C253" s="15" t="s">
        <v>414</v>
      </c>
      <c r="D253" s="15" t="s">
        <v>415</v>
      </c>
      <c r="E253" s="15" t="s">
        <v>410</v>
      </c>
      <c r="F253" s="15"/>
      <c r="G253" s="15"/>
      <c r="H253" s="15"/>
      <c r="I253" s="15"/>
      <c r="J253" s="17"/>
      <c r="K253" s="17"/>
      <c r="L253" s="17"/>
      <c r="M253" s="17"/>
      <c r="N253" s="17"/>
      <c r="O253" s="17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</row>
    <row r="254" s="3" customFormat="1" ht="12" spans="1:256">
      <c r="A254" s="15">
        <v>4</v>
      </c>
      <c r="B254" s="15">
        <v>6</v>
      </c>
      <c r="C254" s="15">
        <v>6</v>
      </c>
      <c r="D254" s="15">
        <v>6</v>
      </c>
      <c r="E254" s="15">
        <v>2</v>
      </c>
      <c r="F254" s="15"/>
      <c r="G254" s="15"/>
      <c r="H254" s="15"/>
      <c r="I254" s="17"/>
      <c r="J254" s="17"/>
      <c r="K254" s="17"/>
      <c r="L254" s="17"/>
      <c r="M254" s="17"/>
      <c r="N254" s="17"/>
      <c r="O254" s="17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1"/>
      <c r="EE254" s="1"/>
      <c r="EF254" s="1"/>
      <c r="EG254" s="1"/>
      <c r="EH254" s="1"/>
      <c r="EI254" s="1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1"/>
      <c r="IM254" s="1"/>
      <c r="IN254" s="1"/>
      <c r="IO254" s="1"/>
      <c r="IP254" s="1"/>
      <c r="IQ254" s="1"/>
      <c r="IR254" s="1"/>
      <c r="IS254" s="1"/>
      <c r="IT254" s="1"/>
      <c r="IU254" s="1"/>
      <c r="IV254" s="1"/>
    </row>
    <row r="255" s="2" customFormat="1" ht="12" spans="1:256">
      <c r="A255" s="18">
        <v>83</v>
      </c>
      <c r="B255" s="18">
        <v>77</v>
      </c>
      <c r="C255" s="18">
        <v>81</v>
      </c>
      <c r="D255" s="18">
        <v>83</v>
      </c>
      <c r="E255" s="18">
        <v>87</v>
      </c>
      <c r="F255" s="18"/>
      <c r="G255" s="18"/>
      <c r="H255" s="18"/>
      <c r="I255" s="37"/>
      <c r="J255" s="37"/>
      <c r="K255" s="18"/>
      <c r="L255" s="18"/>
      <c r="M255" s="18"/>
      <c r="N255" s="18"/>
      <c r="O255" s="18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  <c r="IV255" s="3"/>
    </row>
    <row r="256" s="1" customFormat="1" ht="22.5" spans="1:64">
      <c r="A256" s="33" t="s">
        <v>416</v>
      </c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5"/>
      <c r="P256" s="29"/>
      <c r="Q256" s="43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</row>
    <row r="257" s="1" customFormat="1" ht="12.75" spans="1:64">
      <c r="A257" s="14" t="s">
        <v>417</v>
      </c>
      <c r="B257" s="15" t="s">
        <v>2</v>
      </c>
      <c r="C257" s="15">
        <v>21</v>
      </c>
      <c r="D257" s="15" t="s">
        <v>3</v>
      </c>
      <c r="E257" s="24" t="s">
        <v>337</v>
      </c>
      <c r="F257" s="15" t="s">
        <v>5</v>
      </c>
      <c r="G257" s="16">
        <f>(A259*A260+B259*B260+C259*C260+D259*D260+E259*E260+F259*F260)/C257</f>
        <v>89.1904761904762</v>
      </c>
      <c r="H257" s="15"/>
      <c r="I257" s="15"/>
      <c r="J257" s="15"/>
      <c r="K257" s="15"/>
      <c r="L257" s="26"/>
      <c r="M257" s="15"/>
      <c r="N257" s="15"/>
      <c r="O257" s="15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</row>
    <row r="258" s="3" customFormat="1" ht="12.75" spans="1:64">
      <c r="A258" s="15" t="s">
        <v>418</v>
      </c>
      <c r="B258" s="15" t="s">
        <v>419</v>
      </c>
      <c r="C258" s="15" t="s">
        <v>420</v>
      </c>
      <c r="D258" s="15" t="s">
        <v>421</v>
      </c>
      <c r="E258" s="15"/>
      <c r="F258" s="15"/>
      <c r="G258" s="15"/>
      <c r="H258" s="15"/>
      <c r="I258" s="15"/>
      <c r="J258" s="15"/>
      <c r="K258" s="15"/>
      <c r="L258" s="15"/>
      <c r="M258" s="26"/>
      <c r="N258" s="15"/>
      <c r="O258" s="15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</row>
    <row r="259" s="1" customFormat="1" ht="12.75" spans="1:64">
      <c r="A259" s="15">
        <v>5</v>
      </c>
      <c r="B259" s="15">
        <v>5</v>
      </c>
      <c r="C259" s="15">
        <v>5</v>
      </c>
      <c r="D259" s="15">
        <v>6</v>
      </c>
      <c r="E259" s="15"/>
      <c r="F259" s="15"/>
      <c r="G259" s="15"/>
      <c r="H259" s="15"/>
      <c r="I259" s="15"/>
      <c r="J259" s="15"/>
      <c r="K259" s="15"/>
      <c r="L259" s="15"/>
      <c r="M259" s="26"/>
      <c r="N259" s="15"/>
      <c r="O259" s="15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</row>
    <row r="260" s="3" customFormat="1" ht="12" spans="1:64">
      <c r="A260" s="18">
        <v>91</v>
      </c>
      <c r="B260" s="18">
        <v>91</v>
      </c>
      <c r="C260" s="18">
        <v>87</v>
      </c>
      <c r="D260" s="18">
        <v>88</v>
      </c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</row>
    <row r="261" s="1" customFormat="1" ht="12.75" spans="1:64">
      <c r="A261" s="14" t="s">
        <v>422</v>
      </c>
      <c r="B261" s="15" t="s">
        <v>2</v>
      </c>
      <c r="C261" s="15">
        <v>25</v>
      </c>
      <c r="D261" s="15" t="s">
        <v>3</v>
      </c>
      <c r="E261" s="15" t="s">
        <v>349</v>
      </c>
      <c r="F261" s="15" t="s">
        <v>5</v>
      </c>
      <c r="G261" s="16">
        <f>(A263*A264+B263*B264+C263*C264+D263*D264+E263*E264+F263*F264+G263*G264)/C261</f>
        <v>82.52</v>
      </c>
      <c r="H261" s="15"/>
      <c r="I261" s="15"/>
      <c r="J261" s="15"/>
      <c r="K261" s="15"/>
      <c r="L261" s="26"/>
      <c r="M261" s="15"/>
      <c r="N261" s="15"/>
      <c r="O261" s="15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</row>
    <row r="262" s="3" customFormat="1" ht="12.75" spans="1:64">
      <c r="A262" s="15" t="s">
        <v>423</v>
      </c>
      <c r="B262" s="15" t="s">
        <v>424</v>
      </c>
      <c r="C262" s="15" t="s">
        <v>425</v>
      </c>
      <c r="D262" s="15" t="s">
        <v>426</v>
      </c>
      <c r="E262" s="15" t="s">
        <v>427</v>
      </c>
      <c r="F262" s="15"/>
      <c r="G262" s="15"/>
      <c r="H262" s="15"/>
      <c r="I262" s="15"/>
      <c r="J262" s="15"/>
      <c r="K262" s="15"/>
      <c r="L262" s="15"/>
      <c r="M262" s="26"/>
      <c r="N262" s="15"/>
      <c r="O262" s="15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</row>
    <row r="263" s="1" customFormat="1" ht="12.75" spans="1:64">
      <c r="A263" s="15">
        <v>6</v>
      </c>
      <c r="B263" s="15">
        <v>1</v>
      </c>
      <c r="C263" s="15">
        <v>6</v>
      </c>
      <c r="D263" s="15">
        <v>6</v>
      </c>
      <c r="E263" s="15">
        <v>6</v>
      </c>
      <c r="F263" s="15"/>
      <c r="G263" s="15"/>
      <c r="H263" s="15"/>
      <c r="I263" s="15"/>
      <c r="J263" s="15"/>
      <c r="K263" s="15"/>
      <c r="L263" s="15"/>
      <c r="M263" s="26"/>
      <c r="N263" s="15"/>
      <c r="O263" s="15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</row>
    <row r="264" s="3" customFormat="1" ht="12" spans="1:64">
      <c r="A264" s="18">
        <v>89</v>
      </c>
      <c r="B264" s="18">
        <v>89</v>
      </c>
      <c r="C264" s="18">
        <v>80</v>
      </c>
      <c r="D264" s="18">
        <v>85</v>
      </c>
      <c r="E264" s="18">
        <v>75</v>
      </c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</row>
    <row r="265" s="1" customFormat="1" ht="12.75" spans="1:64">
      <c r="A265" s="14" t="s">
        <v>428</v>
      </c>
      <c r="B265" s="15" t="s">
        <v>2</v>
      </c>
      <c r="C265" s="15">
        <v>40</v>
      </c>
      <c r="D265" s="15" t="s">
        <v>3</v>
      </c>
      <c r="E265" s="15" t="s">
        <v>363</v>
      </c>
      <c r="F265" s="15" t="s">
        <v>5</v>
      </c>
      <c r="G265" s="16">
        <f>(A267*A268+B267*B268+C267*C268+D267*D268+E267*E268+F267*F268+G267*G268+H267*H268)/C265</f>
        <v>97.45</v>
      </c>
      <c r="H265" s="15"/>
      <c r="I265" s="15"/>
      <c r="J265" s="15"/>
      <c r="K265" s="15"/>
      <c r="L265" s="26"/>
      <c r="M265" s="15"/>
      <c r="N265" s="15"/>
      <c r="O265" s="15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</row>
    <row r="266" s="3" customFormat="1" ht="12.75" spans="1:64">
      <c r="A266" s="15" t="s">
        <v>429</v>
      </c>
      <c r="B266" s="15" t="s">
        <v>430</v>
      </c>
      <c r="C266" s="15" t="s">
        <v>431</v>
      </c>
      <c r="D266" s="15" t="s">
        <v>432</v>
      </c>
      <c r="E266" s="15" t="s">
        <v>433</v>
      </c>
      <c r="F266" s="15" t="s">
        <v>434</v>
      </c>
      <c r="G266" s="15" t="s">
        <v>435</v>
      </c>
      <c r="H266" s="15"/>
      <c r="I266" s="15"/>
      <c r="J266" s="15"/>
      <c r="K266" s="15"/>
      <c r="L266" s="15"/>
      <c r="M266" s="26"/>
      <c r="N266" s="15"/>
      <c r="O266" s="15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</row>
    <row r="267" s="1" customFormat="1" ht="12.75" spans="1:64">
      <c r="A267" s="15">
        <v>6</v>
      </c>
      <c r="B267" s="15">
        <v>6</v>
      </c>
      <c r="C267" s="15">
        <v>6</v>
      </c>
      <c r="D267" s="15">
        <v>6</v>
      </c>
      <c r="E267" s="15">
        <v>6</v>
      </c>
      <c r="F267" s="15">
        <v>6</v>
      </c>
      <c r="G267" s="15">
        <v>4</v>
      </c>
      <c r="H267" s="15"/>
      <c r="I267" s="15"/>
      <c r="J267" s="15"/>
      <c r="K267" s="15"/>
      <c r="L267" s="15"/>
      <c r="M267" s="26"/>
      <c r="N267" s="15"/>
      <c r="O267" s="15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</row>
    <row r="268" s="3" customFormat="1" ht="12" spans="1:64">
      <c r="A268" s="18">
        <v>98</v>
      </c>
      <c r="B268" s="18">
        <v>98</v>
      </c>
      <c r="C268" s="18">
        <v>96</v>
      </c>
      <c r="D268" s="18">
        <v>98</v>
      </c>
      <c r="E268" s="18">
        <v>97</v>
      </c>
      <c r="F268" s="18">
        <v>98</v>
      </c>
      <c r="G268" s="18">
        <v>97</v>
      </c>
      <c r="H268" s="18"/>
      <c r="I268" s="18"/>
      <c r="J268" s="18"/>
      <c r="K268" s="18"/>
      <c r="L268" s="18"/>
      <c r="M268" s="18"/>
      <c r="N268" s="18"/>
      <c r="O268" s="18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</row>
    <row r="269" s="1" customFormat="1" ht="12.75" spans="1:64">
      <c r="A269" s="14" t="s">
        <v>436</v>
      </c>
      <c r="B269" s="15" t="s">
        <v>2</v>
      </c>
      <c r="C269" s="15">
        <v>36</v>
      </c>
      <c r="D269" s="15" t="s">
        <v>3</v>
      </c>
      <c r="E269" s="15" t="s">
        <v>401</v>
      </c>
      <c r="F269" s="15" t="s">
        <v>5</v>
      </c>
      <c r="G269" s="16">
        <f>(A271*A272+B271*B272+C271*C272+D271*D272+E271*E272+F271*F272+G271*G272)/C269</f>
        <v>75.3333333333333</v>
      </c>
      <c r="H269" s="15"/>
      <c r="I269" s="15"/>
      <c r="J269" s="15"/>
      <c r="K269" s="15"/>
      <c r="L269" s="26"/>
      <c r="M269" s="15"/>
      <c r="N269" s="15"/>
      <c r="O269" s="15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</row>
    <row r="270" s="3" customFormat="1" ht="12.75" spans="1:64">
      <c r="A270" s="15" t="s">
        <v>437</v>
      </c>
      <c r="B270" s="15" t="s">
        <v>438</v>
      </c>
      <c r="C270" s="15" t="s">
        <v>439</v>
      </c>
      <c r="D270" s="15" t="s">
        <v>440</v>
      </c>
      <c r="E270" s="15" t="s">
        <v>441</v>
      </c>
      <c r="F270" s="15" t="s">
        <v>442</v>
      </c>
      <c r="G270" s="15"/>
      <c r="H270" s="15"/>
      <c r="I270" s="15"/>
      <c r="J270" s="15"/>
      <c r="K270" s="15"/>
      <c r="L270" s="15"/>
      <c r="M270" s="26"/>
      <c r="N270" s="15"/>
      <c r="O270" s="15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</row>
    <row r="271" s="1" customFormat="1" ht="12.75" spans="1:64">
      <c r="A271" s="15">
        <v>6</v>
      </c>
      <c r="B271" s="15">
        <v>6</v>
      </c>
      <c r="C271" s="15">
        <v>6</v>
      </c>
      <c r="D271" s="15">
        <v>6</v>
      </c>
      <c r="E271" s="15">
        <v>6</v>
      </c>
      <c r="F271" s="15">
        <v>6</v>
      </c>
      <c r="G271" s="15"/>
      <c r="H271" s="15"/>
      <c r="I271" s="15"/>
      <c r="J271" s="15"/>
      <c r="K271" s="15"/>
      <c r="L271" s="15"/>
      <c r="M271" s="26"/>
      <c r="N271" s="15"/>
      <c r="O271" s="15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</row>
    <row r="272" s="3" customFormat="1" ht="12" spans="1:64">
      <c r="A272" s="18">
        <v>76</v>
      </c>
      <c r="B272" s="18">
        <v>77</v>
      </c>
      <c r="C272" s="18">
        <v>44</v>
      </c>
      <c r="D272" s="18">
        <v>83</v>
      </c>
      <c r="E272" s="18">
        <v>84</v>
      </c>
      <c r="F272" s="18">
        <v>88</v>
      </c>
      <c r="G272" s="18"/>
      <c r="H272" s="18"/>
      <c r="I272" s="18"/>
      <c r="J272" s="18"/>
      <c r="K272" s="18"/>
      <c r="L272" s="18"/>
      <c r="M272" s="18"/>
      <c r="N272" s="18"/>
      <c r="O272" s="18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</row>
    <row r="273" s="1" customFormat="1" ht="12.75" spans="1:64">
      <c r="A273" s="14" t="s">
        <v>443</v>
      </c>
      <c r="B273" s="15" t="s">
        <v>2</v>
      </c>
      <c r="C273" s="15">
        <v>31</v>
      </c>
      <c r="D273" s="15" t="s">
        <v>3</v>
      </c>
      <c r="E273" s="15" t="s">
        <v>287</v>
      </c>
      <c r="F273" s="15" t="s">
        <v>5</v>
      </c>
      <c r="G273" s="16">
        <f>(A275*A276+B275*B276+C275*C276+D275*D276+E275*E276+F275*F276+G275*G276)/C273</f>
        <v>91.4838709677419</v>
      </c>
      <c r="H273" s="15"/>
      <c r="I273" s="15"/>
      <c r="J273" s="15"/>
      <c r="K273" s="15"/>
      <c r="L273" s="26"/>
      <c r="M273" s="15"/>
      <c r="N273" s="15"/>
      <c r="O273" s="15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</row>
    <row r="274" s="3" customFormat="1" ht="12.75" spans="1:64">
      <c r="A274" s="15" t="s">
        <v>444</v>
      </c>
      <c r="B274" s="15" t="s">
        <v>445</v>
      </c>
      <c r="C274" s="15" t="s">
        <v>446</v>
      </c>
      <c r="D274" s="15" t="s">
        <v>447</v>
      </c>
      <c r="E274" s="15" t="s">
        <v>448</v>
      </c>
      <c r="F274" s="15" t="s">
        <v>449</v>
      </c>
      <c r="G274" s="15"/>
      <c r="H274" s="15"/>
      <c r="I274" s="15"/>
      <c r="J274" s="15"/>
      <c r="K274" s="15"/>
      <c r="L274" s="15"/>
      <c r="M274" s="26"/>
      <c r="N274" s="15"/>
      <c r="O274" s="15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</row>
    <row r="275" s="1" customFormat="1" ht="12.75" spans="1:64">
      <c r="A275" s="15">
        <v>6</v>
      </c>
      <c r="B275" s="15">
        <v>6</v>
      </c>
      <c r="C275" s="15">
        <v>6</v>
      </c>
      <c r="D275" s="15">
        <v>6</v>
      </c>
      <c r="E275" s="15">
        <v>2</v>
      </c>
      <c r="F275" s="15">
        <v>5</v>
      </c>
      <c r="G275" s="15"/>
      <c r="H275" s="15"/>
      <c r="I275" s="15"/>
      <c r="J275" s="15"/>
      <c r="K275" s="15"/>
      <c r="L275" s="15"/>
      <c r="M275" s="26"/>
      <c r="N275" s="15"/>
      <c r="O275" s="15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</row>
    <row r="276" s="3" customFormat="1" ht="12" spans="1:64">
      <c r="A276" s="18">
        <v>97</v>
      </c>
      <c r="B276" s="18">
        <v>91</v>
      </c>
      <c r="C276" s="18">
        <v>86</v>
      </c>
      <c r="D276" s="18">
        <v>93</v>
      </c>
      <c r="E276" s="18">
        <v>87</v>
      </c>
      <c r="F276" s="18">
        <v>92</v>
      </c>
      <c r="G276" s="18"/>
      <c r="H276" s="18"/>
      <c r="I276" s="18"/>
      <c r="J276" s="18"/>
      <c r="K276" s="18"/>
      <c r="L276" s="18"/>
      <c r="M276" s="18"/>
      <c r="N276" s="18"/>
      <c r="O276" s="18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</row>
    <row r="277" s="1" customFormat="1" ht="12.75" spans="1:64">
      <c r="A277" s="14" t="s">
        <v>450</v>
      </c>
      <c r="B277" s="15" t="s">
        <v>2</v>
      </c>
      <c r="C277" s="15">
        <v>26</v>
      </c>
      <c r="D277" s="15" t="s">
        <v>3</v>
      </c>
      <c r="E277" s="15" t="s">
        <v>451</v>
      </c>
      <c r="F277" s="15" t="s">
        <v>5</v>
      </c>
      <c r="G277" s="16">
        <f>(A279*A280+B279*B280+C279*C280+D279*D280+E279*E280+F279*F280+G279*G280)/C277</f>
        <v>96.2307692307692</v>
      </c>
      <c r="H277" s="15"/>
      <c r="I277" s="15"/>
      <c r="J277" s="15"/>
      <c r="K277" s="15"/>
      <c r="L277" s="26"/>
      <c r="M277" s="15"/>
      <c r="N277" s="15"/>
      <c r="O277" s="15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</row>
    <row r="278" s="3" customFormat="1" ht="12.75" spans="1:64">
      <c r="A278" s="15" t="s">
        <v>452</v>
      </c>
      <c r="B278" s="15" t="s">
        <v>453</v>
      </c>
      <c r="C278" s="15" t="s">
        <v>454</v>
      </c>
      <c r="D278" s="15" t="s">
        <v>455</v>
      </c>
      <c r="E278" s="15" t="s">
        <v>448</v>
      </c>
      <c r="F278" s="15"/>
      <c r="G278" s="15"/>
      <c r="H278" s="15"/>
      <c r="I278" s="15"/>
      <c r="J278" s="15"/>
      <c r="K278" s="15"/>
      <c r="L278" s="15"/>
      <c r="M278" s="26"/>
      <c r="N278" s="15"/>
      <c r="O278" s="15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</row>
    <row r="279" s="1" customFormat="1" ht="12.75" spans="1:64">
      <c r="A279" s="15">
        <v>6</v>
      </c>
      <c r="B279" s="15">
        <v>6</v>
      </c>
      <c r="C279" s="15">
        <v>6</v>
      </c>
      <c r="D279" s="15">
        <v>6</v>
      </c>
      <c r="E279" s="15">
        <v>2</v>
      </c>
      <c r="F279" s="15"/>
      <c r="G279" s="15"/>
      <c r="H279" s="15"/>
      <c r="I279" s="15"/>
      <c r="J279" s="15"/>
      <c r="K279" s="15"/>
      <c r="L279" s="15"/>
      <c r="M279" s="26"/>
      <c r="N279" s="15"/>
      <c r="O279" s="15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</row>
    <row r="280" s="3" customFormat="1" ht="12" spans="1:64">
      <c r="A280" s="18">
        <v>98</v>
      </c>
      <c r="B280" s="18">
        <v>97</v>
      </c>
      <c r="C280" s="18">
        <v>96</v>
      </c>
      <c r="D280" s="18">
        <v>97</v>
      </c>
      <c r="E280" s="18">
        <v>87</v>
      </c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</row>
    <row r="281" s="1" customFormat="1" ht="12.75" spans="1:64">
      <c r="A281" s="14" t="s">
        <v>456</v>
      </c>
      <c r="B281" s="15" t="s">
        <v>2</v>
      </c>
      <c r="C281" s="15">
        <v>26</v>
      </c>
      <c r="D281" s="15" t="s">
        <v>3</v>
      </c>
      <c r="E281" s="15" t="s">
        <v>387</v>
      </c>
      <c r="F281" s="15" t="s">
        <v>5</v>
      </c>
      <c r="G281" s="16">
        <f>(A283*A284+B283*B284+C283*C284+D283*D284+E283*E284+F283*F284)/C281</f>
        <v>89.7692307692308</v>
      </c>
      <c r="H281" s="15"/>
      <c r="I281" s="15"/>
      <c r="J281" s="15"/>
      <c r="K281" s="15"/>
      <c r="L281" s="26"/>
      <c r="M281" s="15"/>
      <c r="N281" s="15"/>
      <c r="O281" s="15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</row>
    <row r="282" s="3" customFormat="1" ht="12.75" spans="1:64">
      <c r="A282" s="15" t="s">
        <v>457</v>
      </c>
      <c r="B282" s="15" t="s">
        <v>458</v>
      </c>
      <c r="C282" s="15" t="s">
        <v>449</v>
      </c>
      <c r="D282" s="15" t="s">
        <v>459</v>
      </c>
      <c r="E282" s="15" t="s">
        <v>460</v>
      </c>
      <c r="F282" s="15"/>
      <c r="G282" s="15"/>
      <c r="H282" s="15"/>
      <c r="I282" s="15"/>
      <c r="J282" s="15"/>
      <c r="K282" s="15"/>
      <c r="L282" s="15"/>
      <c r="M282" s="26"/>
      <c r="N282" s="15"/>
      <c r="O282" s="15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</row>
    <row r="283" s="1" customFormat="1" ht="12.75" spans="1:64">
      <c r="A283" s="15">
        <v>6</v>
      </c>
      <c r="B283" s="15">
        <v>6</v>
      </c>
      <c r="C283" s="15">
        <v>6</v>
      </c>
      <c r="D283" s="15">
        <v>3</v>
      </c>
      <c r="E283" s="15">
        <v>5</v>
      </c>
      <c r="F283" s="15"/>
      <c r="G283" s="15"/>
      <c r="H283" s="15"/>
      <c r="I283" s="15"/>
      <c r="J283" s="15"/>
      <c r="K283" s="15"/>
      <c r="L283" s="15"/>
      <c r="M283" s="26"/>
      <c r="N283" s="15"/>
      <c r="O283" s="15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</row>
    <row r="284" s="3" customFormat="1" ht="12" spans="1:64">
      <c r="A284" s="18">
        <v>87</v>
      </c>
      <c r="B284" s="18">
        <v>90</v>
      </c>
      <c r="C284" s="18">
        <v>92</v>
      </c>
      <c r="D284" s="18">
        <v>90</v>
      </c>
      <c r="E284" s="18">
        <v>90</v>
      </c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</row>
    <row r="285" s="1" customFormat="1" ht="12.75" spans="1:64">
      <c r="A285" s="14" t="s">
        <v>461</v>
      </c>
      <c r="B285" s="15" t="s">
        <v>2</v>
      </c>
      <c r="C285" s="15">
        <v>25</v>
      </c>
      <c r="D285" s="15" t="s">
        <v>3</v>
      </c>
      <c r="E285" s="15" t="s">
        <v>337</v>
      </c>
      <c r="F285" s="15" t="s">
        <v>5</v>
      </c>
      <c r="G285" s="16">
        <f>(A287*A288+B287*B288+C287*C288+D287*D288+E287*E288+F287*F288)/C285</f>
        <v>91</v>
      </c>
      <c r="H285" s="15"/>
      <c r="I285" s="15"/>
      <c r="J285" s="15"/>
      <c r="K285" s="15"/>
      <c r="L285" s="26"/>
      <c r="M285" s="15"/>
      <c r="N285" s="15"/>
      <c r="O285" s="15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</row>
    <row r="286" s="3" customFormat="1" ht="12.75" spans="1:64">
      <c r="A286" s="15" t="s">
        <v>462</v>
      </c>
      <c r="B286" s="15" t="s">
        <v>463</v>
      </c>
      <c r="C286" s="15" t="s">
        <v>306</v>
      </c>
      <c r="D286" s="15" t="s">
        <v>464</v>
      </c>
      <c r="E286" s="15" t="s">
        <v>465</v>
      </c>
      <c r="F286" s="15"/>
      <c r="G286" s="15"/>
      <c r="H286" s="15"/>
      <c r="I286" s="15"/>
      <c r="J286" s="15"/>
      <c r="K286" s="15"/>
      <c r="L286" s="15"/>
      <c r="M286" s="26"/>
      <c r="N286" s="15"/>
      <c r="O286" s="15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</row>
    <row r="287" s="1" customFormat="1" ht="12.75" spans="1:64">
      <c r="A287" s="15">
        <v>6</v>
      </c>
      <c r="B287" s="15">
        <v>5</v>
      </c>
      <c r="C287" s="15">
        <v>6</v>
      </c>
      <c r="D287" s="15">
        <v>6</v>
      </c>
      <c r="E287" s="15">
        <v>2</v>
      </c>
      <c r="F287" s="15"/>
      <c r="G287" s="15"/>
      <c r="H287" s="15"/>
      <c r="I287" s="15"/>
      <c r="J287" s="15"/>
      <c r="K287" s="15"/>
      <c r="L287" s="15"/>
      <c r="M287" s="26"/>
      <c r="N287" s="15"/>
      <c r="O287" s="15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</row>
    <row r="288" s="3" customFormat="1" ht="12" spans="1:64">
      <c r="A288" s="18">
        <v>95</v>
      </c>
      <c r="B288" s="18">
        <v>91</v>
      </c>
      <c r="C288" s="18">
        <v>92</v>
      </c>
      <c r="D288" s="18">
        <v>88</v>
      </c>
      <c r="E288" s="18">
        <v>85</v>
      </c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</row>
    <row r="289" s="1" customFormat="1" ht="12.75" spans="1:64">
      <c r="A289" s="14" t="s">
        <v>466</v>
      </c>
      <c r="B289" s="15" t="s">
        <v>2</v>
      </c>
      <c r="C289" s="15">
        <v>13</v>
      </c>
      <c r="D289" s="15" t="s">
        <v>3</v>
      </c>
      <c r="E289" s="15" t="s">
        <v>308</v>
      </c>
      <c r="F289" s="15" t="s">
        <v>5</v>
      </c>
      <c r="G289" s="16">
        <f>(A291*A292+B291*B292+C291*C292+D291*D292)/C289</f>
        <v>87.9230769230769</v>
      </c>
      <c r="H289" s="15"/>
      <c r="I289" s="15"/>
      <c r="J289" s="15"/>
      <c r="K289" s="15"/>
      <c r="L289" s="26"/>
      <c r="M289" s="15"/>
      <c r="N289" s="15"/>
      <c r="O289" s="15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</row>
    <row r="290" s="3" customFormat="1" ht="12.75" spans="1:64">
      <c r="A290" s="15" t="s">
        <v>467</v>
      </c>
      <c r="B290" s="15" t="s">
        <v>468</v>
      </c>
      <c r="C290" s="15" t="s">
        <v>448</v>
      </c>
      <c r="D290" s="15"/>
      <c r="E290" s="15"/>
      <c r="F290" s="15"/>
      <c r="G290" s="15"/>
      <c r="H290" s="15"/>
      <c r="I290" s="15"/>
      <c r="J290" s="15"/>
      <c r="K290" s="15"/>
      <c r="L290" s="15"/>
      <c r="M290" s="26"/>
      <c r="N290" s="15"/>
      <c r="O290" s="15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</row>
    <row r="291" s="1" customFormat="1" ht="12.75" spans="1:64">
      <c r="A291" s="15">
        <v>6</v>
      </c>
      <c r="B291" s="15">
        <v>6</v>
      </c>
      <c r="C291" s="15">
        <v>1</v>
      </c>
      <c r="D291" s="15"/>
      <c r="E291" s="15"/>
      <c r="F291" s="15"/>
      <c r="G291" s="15"/>
      <c r="H291" s="15"/>
      <c r="I291" s="15"/>
      <c r="J291" s="15"/>
      <c r="K291" s="15"/>
      <c r="L291" s="15"/>
      <c r="M291" s="26"/>
      <c r="N291" s="15"/>
      <c r="O291" s="15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</row>
    <row r="292" s="3" customFormat="1" ht="12" spans="1:64">
      <c r="A292" s="18">
        <v>91</v>
      </c>
      <c r="B292" s="18">
        <v>85</v>
      </c>
      <c r="C292" s="18">
        <v>87</v>
      </c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</row>
    <row r="293" s="1" customFormat="1" ht="22.5" spans="1:64">
      <c r="A293" s="13" t="s">
        <v>469</v>
      </c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</row>
    <row r="294" s="1" customFormat="1" ht="12.75" spans="1:64">
      <c r="A294" s="14" t="s">
        <v>470</v>
      </c>
      <c r="B294" s="17" t="s">
        <v>27</v>
      </c>
      <c r="C294" s="17">
        <v>29</v>
      </c>
      <c r="D294" s="17" t="s">
        <v>3</v>
      </c>
      <c r="E294" s="17" t="s">
        <v>471</v>
      </c>
      <c r="F294" s="17" t="s">
        <v>5</v>
      </c>
      <c r="G294" s="16">
        <f>(A296*A297+B296*B297+C296*C297+D296*D297+E296*E297+F296*F297+G296*G297+H296*H297)/C294</f>
        <v>79.6551724137931</v>
      </c>
      <c r="H294" s="44"/>
      <c r="I294" s="44"/>
      <c r="J294" s="44"/>
      <c r="K294" s="44"/>
      <c r="L294" s="44"/>
      <c r="M294" s="44"/>
      <c r="N294" s="44"/>
      <c r="O294" s="44"/>
      <c r="P294" s="27"/>
      <c r="Q294" s="56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</row>
    <row r="295" s="1" customFormat="1" ht="12.75" spans="1:64">
      <c r="A295" s="45" t="s">
        <v>472</v>
      </c>
      <c r="B295" s="45" t="s">
        <v>473</v>
      </c>
      <c r="C295" s="45" t="s">
        <v>474</v>
      </c>
      <c r="D295" s="45" t="s">
        <v>475</v>
      </c>
      <c r="E295" s="45" t="s">
        <v>476</v>
      </c>
      <c r="F295" s="45" t="s">
        <v>477</v>
      </c>
      <c r="G295" s="45" t="s">
        <v>478</v>
      </c>
      <c r="H295" s="15"/>
      <c r="I295" s="15"/>
      <c r="J295" s="15"/>
      <c r="K295" s="15"/>
      <c r="L295" s="15"/>
      <c r="M295" s="15"/>
      <c r="N295" s="44"/>
      <c r="O295" s="44"/>
      <c r="P295" s="27"/>
      <c r="Q295" s="56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</row>
    <row r="296" s="1" customFormat="1" ht="12.75" spans="1:64">
      <c r="A296" s="45">
        <v>6</v>
      </c>
      <c r="B296" s="46">
        <v>3</v>
      </c>
      <c r="C296" s="46">
        <v>6</v>
      </c>
      <c r="D296" s="46">
        <v>5</v>
      </c>
      <c r="E296" s="46">
        <v>1</v>
      </c>
      <c r="F296" s="46">
        <v>2</v>
      </c>
      <c r="G296" s="45">
        <v>6</v>
      </c>
      <c r="H296" s="47"/>
      <c r="I296" s="17"/>
      <c r="J296" s="17"/>
      <c r="K296" s="17"/>
      <c r="L296" s="15"/>
      <c r="M296" s="47"/>
      <c r="N296" s="44"/>
      <c r="O296" s="44"/>
      <c r="P296" s="27"/>
      <c r="Q296" s="56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</row>
    <row r="297" s="3" customFormat="1" ht="12.75" spans="1:64">
      <c r="A297" s="37">
        <v>74</v>
      </c>
      <c r="B297" s="37">
        <v>72</v>
      </c>
      <c r="C297" s="37">
        <v>81</v>
      </c>
      <c r="D297" s="37">
        <v>72</v>
      </c>
      <c r="E297" s="37">
        <v>88</v>
      </c>
      <c r="F297" s="37">
        <v>85</v>
      </c>
      <c r="G297" s="37">
        <v>91</v>
      </c>
      <c r="H297" s="37"/>
      <c r="I297" s="37"/>
      <c r="J297" s="37"/>
      <c r="K297" s="37"/>
      <c r="L297" s="37"/>
      <c r="M297" s="54"/>
      <c r="N297" s="54"/>
      <c r="O297" s="54"/>
      <c r="P297" s="27"/>
      <c r="Q297" s="56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</row>
    <row r="298" s="1" customFormat="1" ht="12.75" spans="1:64">
      <c r="A298" s="14" t="s">
        <v>479</v>
      </c>
      <c r="B298" s="17" t="s">
        <v>27</v>
      </c>
      <c r="C298" s="17">
        <v>20</v>
      </c>
      <c r="D298" s="17" t="s">
        <v>3</v>
      </c>
      <c r="E298" s="17" t="s">
        <v>480</v>
      </c>
      <c r="F298" s="17" t="s">
        <v>5</v>
      </c>
      <c r="G298" s="16">
        <f>(A300*A301+B300*B301+C300*C301+D300*D301+E300*E301+F300*F301+G300*G301+H300*H301+I300*I301)/C298</f>
        <v>79.5</v>
      </c>
      <c r="H298" s="44"/>
      <c r="I298" s="44"/>
      <c r="J298" s="44"/>
      <c r="K298" s="44"/>
      <c r="L298" s="44"/>
      <c r="M298" s="44"/>
      <c r="N298" s="44"/>
      <c r="O298" s="44"/>
      <c r="P298" s="27"/>
      <c r="Q298" s="56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</row>
    <row r="299" s="1" customFormat="1" ht="12.75" spans="1:64">
      <c r="A299" s="48" t="s">
        <v>475</v>
      </c>
      <c r="B299" s="48" t="s">
        <v>481</v>
      </c>
      <c r="C299" s="48" t="s">
        <v>482</v>
      </c>
      <c r="D299" s="48" t="s">
        <v>483</v>
      </c>
      <c r="E299" s="48" t="s">
        <v>477</v>
      </c>
      <c r="F299" s="48" t="s">
        <v>484</v>
      </c>
      <c r="G299" s="48" t="s">
        <v>485</v>
      </c>
      <c r="H299" s="48" t="s">
        <v>486</v>
      </c>
      <c r="I299" s="48"/>
      <c r="J299" s="15"/>
      <c r="K299" s="15"/>
      <c r="L299" s="44"/>
      <c r="M299" s="44"/>
      <c r="N299" s="44"/>
      <c r="O299" s="44"/>
      <c r="P299" s="27"/>
      <c r="Q299" s="56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</row>
    <row r="300" s="1" customFormat="1" ht="12.75" spans="1:64">
      <c r="A300" s="48">
        <v>1</v>
      </c>
      <c r="B300" s="49">
        <v>4</v>
      </c>
      <c r="C300" s="49">
        <v>6</v>
      </c>
      <c r="D300" s="49">
        <v>1</v>
      </c>
      <c r="E300" s="49">
        <v>4</v>
      </c>
      <c r="F300" s="49">
        <v>1</v>
      </c>
      <c r="G300" s="49">
        <v>1</v>
      </c>
      <c r="H300" s="49">
        <v>2</v>
      </c>
      <c r="I300" s="49"/>
      <c r="J300" s="17"/>
      <c r="K300" s="17"/>
      <c r="L300" s="44"/>
      <c r="M300" s="44"/>
      <c r="N300" s="44"/>
      <c r="O300" s="44"/>
      <c r="P300" s="27"/>
      <c r="Q300" s="56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</row>
    <row r="301" s="3" customFormat="1" ht="12.75" spans="1:64">
      <c r="A301" s="37">
        <v>72</v>
      </c>
      <c r="B301" s="37">
        <v>62</v>
      </c>
      <c r="C301" s="37">
        <v>84</v>
      </c>
      <c r="D301" s="37">
        <v>81</v>
      </c>
      <c r="E301" s="37">
        <v>85</v>
      </c>
      <c r="F301" s="37">
        <v>87</v>
      </c>
      <c r="G301" s="37">
        <v>88</v>
      </c>
      <c r="H301" s="37">
        <v>85</v>
      </c>
      <c r="I301" s="37"/>
      <c r="J301" s="37"/>
      <c r="K301" s="37"/>
      <c r="L301" s="54"/>
      <c r="M301" s="54"/>
      <c r="N301" s="54"/>
      <c r="O301" s="54"/>
      <c r="P301" s="27"/>
      <c r="Q301" s="56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</row>
    <row r="302" s="7" customFormat="1" ht="12.75" spans="1:64">
      <c r="A302" s="14" t="s">
        <v>487</v>
      </c>
      <c r="B302" s="17" t="s">
        <v>27</v>
      </c>
      <c r="C302" s="17">
        <v>27</v>
      </c>
      <c r="D302" s="17" t="s">
        <v>3</v>
      </c>
      <c r="E302" s="17" t="s">
        <v>488</v>
      </c>
      <c r="F302" s="17" t="s">
        <v>5</v>
      </c>
      <c r="G302" s="16">
        <f>(A304*A305+B304*B305+C304*C305+D304*D305+E304*E305+F304*F305+G304*G305+H304*H305+I304*I305+J304*J305+K304*K305)/C302</f>
        <v>71.6296296296296</v>
      </c>
      <c r="H302" s="44"/>
      <c r="I302" s="44"/>
      <c r="J302" s="44"/>
      <c r="K302" s="44"/>
      <c r="L302" s="44"/>
      <c r="M302" s="44"/>
      <c r="N302" s="44"/>
      <c r="O302" s="44"/>
      <c r="P302" s="55"/>
      <c r="Q302" s="57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55"/>
      <c r="BF302" s="55"/>
      <c r="BG302" s="55"/>
      <c r="BH302" s="55"/>
      <c r="BI302" s="55"/>
      <c r="BJ302" s="55"/>
      <c r="BK302" s="55"/>
      <c r="BL302" s="55"/>
    </row>
    <row r="303" s="7" customFormat="1" ht="12.75" spans="1:64">
      <c r="A303" s="15" t="s">
        <v>484</v>
      </c>
      <c r="B303" s="15" t="s">
        <v>485</v>
      </c>
      <c r="C303" s="15" t="s">
        <v>489</v>
      </c>
      <c r="D303" s="15" t="s">
        <v>473</v>
      </c>
      <c r="E303" s="15" t="s">
        <v>481</v>
      </c>
      <c r="F303" s="15" t="s">
        <v>490</v>
      </c>
      <c r="G303" s="15" t="s">
        <v>491</v>
      </c>
      <c r="H303" s="15" t="s">
        <v>483</v>
      </c>
      <c r="I303" s="15"/>
      <c r="J303" s="15"/>
      <c r="K303" s="15"/>
      <c r="L303" s="15"/>
      <c r="M303" s="15"/>
      <c r="N303" s="44"/>
      <c r="O303" s="44"/>
      <c r="P303" s="55"/>
      <c r="Q303" s="57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55"/>
      <c r="BF303" s="55"/>
      <c r="BG303" s="55"/>
      <c r="BH303" s="55"/>
      <c r="BI303" s="55"/>
      <c r="BJ303" s="55"/>
      <c r="BK303" s="55"/>
      <c r="BL303" s="55"/>
    </row>
    <row r="304" s="7" customFormat="1" ht="12.75" spans="1:64">
      <c r="A304" s="15">
        <v>4</v>
      </c>
      <c r="B304" s="17">
        <v>4</v>
      </c>
      <c r="C304" s="17">
        <v>5</v>
      </c>
      <c r="D304" s="17">
        <v>1</v>
      </c>
      <c r="E304" s="47">
        <v>1</v>
      </c>
      <c r="F304" s="47">
        <v>2</v>
      </c>
      <c r="G304" s="17">
        <v>4</v>
      </c>
      <c r="H304" s="17">
        <v>2</v>
      </c>
      <c r="I304" s="47"/>
      <c r="J304" s="17"/>
      <c r="K304" s="17"/>
      <c r="L304" s="17"/>
      <c r="M304" s="17"/>
      <c r="N304" s="44"/>
      <c r="O304" s="44"/>
      <c r="P304" s="55"/>
      <c r="Q304" s="57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55"/>
      <c r="BF304" s="55"/>
      <c r="BG304" s="55"/>
      <c r="BH304" s="55"/>
      <c r="BI304" s="55"/>
      <c r="BJ304" s="55"/>
      <c r="BK304" s="55"/>
      <c r="BL304" s="55"/>
    </row>
    <row r="305" s="8" customFormat="1" ht="12.75" spans="1:64">
      <c r="A305" s="50">
        <v>87</v>
      </c>
      <c r="B305" s="37">
        <v>88</v>
      </c>
      <c r="C305" s="37">
        <v>92</v>
      </c>
      <c r="D305" s="37">
        <v>72</v>
      </c>
      <c r="E305" s="37">
        <v>62</v>
      </c>
      <c r="F305" s="37">
        <v>61</v>
      </c>
      <c r="G305" s="37">
        <v>89</v>
      </c>
      <c r="H305" s="37">
        <v>81</v>
      </c>
      <c r="I305" s="37"/>
      <c r="J305" s="37"/>
      <c r="K305" s="37"/>
      <c r="L305" s="54"/>
      <c r="M305" s="54"/>
      <c r="N305" s="54"/>
      <c r="O305" s="54"/>
      <c r="P305" s="55"/>
      <c r="Q305" s="57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5"/>
      <c r="BF305" s="55"/>
      <c r="BG305" s="55"/>
      <c r="BH305" s="55"/>
      <c r="BI305" s="55"/>
      <c r="BJ305" s="55"/>
      <c r="BK305" s="55"/>
      <c r="BL305" s="55"/>
    </row>
    <row r="306" s="7" customFormat="1" ht="12.75" spans="1:64">
      <c r="A306" s="51" t="s">
        <v>492</v>
      </c>
      <c r="B306" s="47" t="s">
        <v>2</v>
      </c>
      <c r="C306" s="47">
        <v>14</v>
      </c>
      <c r="D306" s="47" t="s">
        <v>3</v>
      </c>
      <c r="E306" s="47" t="s">
        <v>493</v>
      </c>
      <c r="F306" s="47" t="s">
        <v>5</v>
      </c>
      <c r="G306" s="16">
        <f>(A308*A309+B308*B309+C308*C309+D308*D309+E308*E309+F308*F309+G308*G309+H308*H309+I308*I309+J308*J309)/C306</f>
        <v>92</v>
      </c>
      <c r="H306" s="47"/>
      <c r="I306" s="47"/>
      <c r="J306" s="47"/>
      <c r="K306" s="47"/>
      <c r="L306" s="47"/>
      <c r="M306" s="47"/>
      <c r="N306" s="47"/>
      <c r="O306" s="47"/>
      <c r="P306" s="55"/>
      <c r="Q306" s="57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55"/>
      <c r="BF306" s="55"/>
      <c r="BG306" s="55"/>
      <c r="BH306" s="55"/>
      <c r="BI306" s="55"/>
      <c r="BJ306" s="55"/>
      <c r="BK306" s="55"/>
      <c r="BL306" s="55"/>
    </row>
    <row r="307" s="7" customFormat="1" ht="12.75" spans="1:64">
      <c r="A307" s="45" t="s">
        <v>494</v>
      </c>
      <c r="B307" s="45" t="s">
        <v>495</v>
      </c>
      <c r="C307" s="45" t="s">
        <v>496</v>
      </c>
      <c r="D307" s="47" t="s">
        <v>497</v>
      </c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55"/>
      <c r="Q307" s="57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55"/>
      <c r="BF307" s="55"/>
      <c r="BG307" s="55"/>
      <c r="BH307" s="55"/>
      <c r="BI307" s="55"/>
      <c r="BJ307" s="55"/>
      <c r="BK307" s="55"/>
      <c r="BL307" s="55"/>
    </row>
    <row r="308" s="8" customFormat="1" ht="12.75" spans="1:64">
      <c r="A308" s="52">
        <v>4</v>
      </c>
      <c r="B308" s="52">
        <v>5</v>
      </c>
      <c r="C308" s="52">
        <v>4</v>
      </c>
      <c r="D308" s="47">
        <v>1</v>
      </c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55"/>
      <c r="Q308" s="57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55"/>
      <c r="BF308" s="55"/>
      <c r="BG308" s="55"/>
      <c r="BH308" s="55"/>
      <c r="BI308" s="55"/>
      <c r="BJ308" s="55"/>
      <c r="BK308" s="55"/>
      <c r="BL308" s="55"/>
    </row>
    <row r="309" s="7" customFormat="1" ht="12.75" spans="1:64">
      <c r="A309" s="37">
        <v>96</v>
      </c>
      <c r="B309" s="37">
        <v>86</v>
      </c>
      <c r="C309" s="37">
        <v>95</v>
      </c>
      <c r="D309" s="37">
        <v>94</v>
      </c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55"/>
      <c r="Q309" s="57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55"/>
      <c r="BF309" s="55"/>
      <c r="BG309" s="55"/>
      <c r="BH309" s="55"/>
      <c r="BI309" s="55"/>
      <c r="BJ309" s="55"/>
      <c r="BK309" s="55"/>
      <c r="BL309" s="55"/>
    </row>
    <row r="310" s="7" customFormat="1" ht="12.75" spans="1:64">
      <c r="A310" s="51" t="s">
        <v>498</v>
      </c>
      <c r="B310" s="47" t="s">
        <v>2</v>
      </c>
      <c r="C310" s="47">
        <v>38</v>
      </c>
      <c r="D310" s="47" t="s">
        <v>3</v>
      </c>
      <c r="E310" s="47" t="s">
        <v>493</v>
      </c>
      <c r="F310" s="47" t="s">
        <v>5</v>
      </c>
      <c r="G310" s="16">
        <f>(A312*A313+B312*B313+C312*C313+D312*D313+E312*E313+F312*F313+G312*G313+H312*H313+I312*I313+J312*J313)/C310</f>
        <v>84.3421052631579</v>
      </c>
      <c r="H310" s="47"/>
      <c r="I310" s="47"/>
      <c r="J310" s="47"/>
      <c r="K310" s="47"/>
      <c r="L310" s="47"/>
      <c r="M310" s="47"/>
      <c r="N310" s="47"/>
      <c r="O310" s="47"/>
      <c r="P310" s="55"/>
      <c r="Q310" s="57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55"/>
      <c r="BA310" s="55"/>
      <c r="BB310" s="55"/>
      <c r="BC310" s="55"/>
      <c r="BD310" s="55"/>
      <c r="BE310" s="55"/>
      <c r="BF310" s="55"/>
      <c r="BG310" s="55"/>
      <c r="BH310" s="55"/>
      <c r="BI310" s="55"/>
      <c r="BJ310" s="55"/>
      <c r="BK310" s="55"/>
      <c r="BL310" s="55"/>
    </row>
    <row r="311" s="7" customFormat="1" ht="12.75" spans="1:64">
      <c r="A311" s="45" t="s">
        <v>499</v>
      </c>
      <c r="B311" s="45" t="s">
        <v>500</v>
      </c>
      <c r="C311" s="45" t="s">
        <v>501</v>
      </c>
      <c r="D311" s="47" t="s">
        <v>502</v>
      </c>
      <c r="E311" s="45" t="s">
        <v>503</v>
      </c>
      <c r="F311" s="45" t="s">
        <v>504</v>
      </c>
      <c r="G311" s="45" t="s">
        <v>505</v>
      </c>
      <c r="H311" s="47" t="s">
        <v>506</v>
      </c>
      <c r="I311" s="47" t="s">
        <v>497</v>
      </c>
      <c r="J311" s="47"/>
      <c r="K311" s="47"/>
      <c r="L311" s="47"/>
      <c r="M311" s="47"/>
      <c r="N311" s="47"/>
      <c r="O311" s="47"/>
      <c r="P311" s="55"/>
      <c r="Q311" s="57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5"/>
      <c r="BC311" s="55"/>
      <c r="BD311" s="55"/>
      <c r="BE311" s="55"/>
      <c r="BF311" s="55"/>
      <c r="BG311" s="55"/>
      <c r="BH311" s="55"/>
      <c r="BI311" s="55"/>
      <c r="BJ311" s="55"/>
      <c r="BK311" s="55"/>
      <c r="BL311" s="55"/>
    </row>
    <row r="312" s="8" customFormat="1" ht="12.75" spans="1:64">
      <c r="A312" s="47">
        <v>6</v>
      </c>
      <c r="B312" s="47">
        <v>5</v>
      </c>
      <c r="C312" s="47">
        <v>2</v>
      </c>
      <c r="D312" s="47">
        <v>5</v>
      </c>
      <c r="E312" s="47">
        <v>5</v>
      </c>
      <c r="F312" s="47">
        <v>6</v>
      </c>
      <c r="G312" s="47">
        <v>6</v>
      </c>
      <c r="H312" s="47">
        <v>1</v>
      </c>
      <c r="I312" s="47">
        <v>2</v>
      </c>
      <c r="J312" s="47"/>
      <c r="K312" s="47"/>
      <c r="L312" s="47"/>
      <c r="M312" s="47"/>
      <c r="N312" s="47"/>
      <c r="O312" s="47"/>
      <c r="P312" s="55"/>
      <c r="Q312" s="57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5"/>
      <c r="BC312" s="55"/>
      <c r="BD312" s="55"/>
      <c r="BE312" s="55"/>
      <c r="BF312" s="55"/>
      <c r="BG312" s="55"/>
      <c r="BH312" s="55"/>
      <c r="BI312" s="55"/>
      <c r="BJ312" s="55"/>
      <c r="BK312" s="55"/>
      <c r="BL312" s="55"/>
    </row>
    <row r="313" s="7" customFormat="1" ht="12.75" spans="1:64">
      <c r="A313" s="37">
        <v>83</v>
      </c>
      <c r="B313" s="37">
        <v>86</v>
      </c>
      <c r="C313" s="37">
        <v>94</v>
      </c>
      <c r="D313" s="37">
        <v>82</v>
      </c>
      <c r="E313" s="37">
        <v>86</v>
      </c>
      <c r="F313" s="37">
        <v>77</v>
      </c>
      <c r="G313" s="37">
        <v>84</v>
      </c>
      <c r="H313" s="37">
        <v>95</v>
      </c>
      <c r="I313" s="37">
        <v>94</v>
      </c>
      <c r="J313" s="37"/>
      <c r="K313" s="37"/>
      <c r="L313" s="37"/>
      <c r="M313" s="37"/>
      <c r="N313" s="37"/>
      <c r="O313" s="37"/>
      <c r="P313" s="55"/>
      <c r="Q313" s="57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BG313" s="55"/>
      <c r="BH313" s="55"/>
      <c r="BI313" s="55"/>
      <c r="BJ313" s="55"/>
      <c r="BK313" s="55"/>
      <c r="BL313" s="55"/>
    </row>
    <row r="314" s="7" customFormat="1" ht="12.75" spans="1:64">
      <c r="A314" s="51" t="s">
        <v>507</v>
      </c>
      <c r="B314" s="47" t="s">
        <v>2</v>
      </c>
      <c r="C314" s="47">
        <v>32</v>
      </c>
      <c r="D314" s="47" t="s">
        <v>3</v>
      </c>
      <c r="E314" s="47" t="s">
        <v>508</v>
      </c>
      <c r="F314" s="47" t="s">
        <v>5</v>
      </c>
      <c r="G314" s="16">
        <f>(A316*A317+B316*B317+C316*C317+D316*D317+E316*E317+F316*F317+G316*G317+H316*H317+I316*I317+J316*J317)/C314</f>
        <v>82.65625</v>
      </c>
      <c r="H314" s="47"/>
      <c r="I314" s="47"/>
      <c r="J314" s="47"/>
      <c r="K314" s="47"/>
      <c r="L314" s="47"/>
      <c r="M314" s="47"/>
      <c r="N314" s="47"/>
      <c r="O314" s="47"/>
      <c r="P314" s="55"/>
      <c r="Q314" s="57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5"/>
      <c r="BC314" s="55"/>
      <c r="BD314" s="55"/>
      <c r="BE314" s="55"/>
      <c r="BF314" s="55"/>
      <c r="BG314" s="55"/>
      <c r="BH314" s="55"/>
      <c r="BI314" s="55"/>
      <c r="BJ314" s="55"/>
      <c r="BK314" s="55"/>
      <c r="BL314" s="55"/>
    </row>
    <row r="315" s="7" customFormat="1" ht="12.75" spans="1:64">
      <c r="A315" s="53" t="s">
        <v>509</v>
      </c>
      <c r="B315" s="53" t="s">
        <v>510</v>
      </c>
      <c r="C315" s="53" t="s">
        <v>511</v>
      </c>
      <c r="D315" s="53" t="s">
        <v>512</v>
      </c>
      <c r="E315" s="53" t="s">
        <v>513</v>
      </c>
      <c r="F315" s="53" t="s">
        <v>514</v>
      </c>
      <c r="G315" s="53" t="s">
        <v>515</v>
      </c>
      <c r="H315" s="53" t="s">
        <v>497</v>
      </c>
      <c r="I315" s="53" t="s">
        <v>516</v>
      </c>
      <c r="J315" s="53"/>
      <c r="K315" s="47"/>
      <c r="L315" s="47"/>
      <c r="M315" s="47"/>
      <c r="N315" s="47"/>
      <c r="O315" s="47"/>
      <c r="P315" s="55"/>
      <c r="Q315" s="57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55"/>
      <c r="BF315" s="55"/>
      <c r="BG315" s="55"/>
      <c r="BH315" s="55"/>
      <c r="BI315" s="55"/>
      <c r="BJ315" s="55"/>
      <c r="BK315" s="55"/>
      <c r="BL315" s="55"/>
    </row>
    <row r="316" s="8" customFormat="1" ht="12.75" spans="1:64">
      <c r="A316" s="53">
        <v>3</v>
      </c>
      <c r="B316" s="53">
        <v>6</v>
      </c>
      <c r="C316" s="53">
        <v>6</v>
      </c>
      <c r="D316" s="53">
        <v>5</v>
      </c>
      <c r="E316" s="53">
        <v>3</v>
      </c>
      <c r="F316" s="53">
        <v>1</v>
      </c>
      <c r="G316" s="53">
        <v>1</v>
      </c>
      <c r="H316" s="53">
        <v>2</v>
      </c>
      <c r="I316" s="53">
        <v>5</v>
      </c>
      <c r="J316" s="53"/>
      <c r="K316" s="47"/>
      <c r="L316" s="47"/>
      <c r="M316" s="47"/>
      <c r="N316" s="47"/>
      <c r="O316" s="47"/>
      <c r="P316" s="55"/>
      <c r="Q316" s="57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55"/>
      <c r="BF316" s="55"/>
      <c r="BG316" s="55"/>
      <c r="BH316" s="55"/>
      <c r="BI316" s="55"/>
      <c r="BJ316" s="55"/>
      <c r="BK316" s="55"/>
      <c r="BL316" s="55"/>
    </row>
    <row r="317" s="7" customFormat="1" ht="12.75" spans="1:64">
      <c r="A317" s="37">
        <v>71</v>
      </c>
      <c r="B317" s="37">
        <v>77</v>
      </c>
      <c r="C317" s="37">
        <v>82</v>
      </c>
      <c r="D317" s="37">
        <v>95</v>
      </c>
      <c r="E317" s="37">
        <v>63</v>
      </c>
      <c r="F317" s="37">
        <v>72</v>
      </c>
      <c r="G317" s="37">
        <v>84</v>
      </c>
      <c r="H317" s="37">
        <v>94</v>
      </c>
      <c r="I317" s="37">
        <v>94</v>
      </c>
      <c r="J317" s="37"/>
      <c r="K317" s="37"/>
      <c r="L317" s="37"/>
      <c r="M317" s="37"/>
      <c r="N317" s="37"/>
      <c r="O317" s="37"/>
      <c r="P317" s="55"/>
      <c r="Q317" s="57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55"/>
      <c r="BF317" s="55"/>
      <c r="BG317" s="55"/>
      <c r="BH317" s="55"/>
      <c r="BI317" s="55"/>
      <c r="BJ317" s="55"/>
      <c r="BK317" s="55"/>
      <c r="BL317" s="55"/>
    </row>
    <row r="318" s="7" customFormat="1" ht="12.75" spans="1:64">
      <c r="A318" s="51" t="s">
        <v>517</v>
      </c>
      <c r="B318" s="47" t="s">
        <v>2</v>
      </c>
      <c r="C318" s="47">
        <v>35</v>
      </c>
      <c r="D318" s="47" t="s">
        <v>3</v>
      </c>
      <c r="E318" s="47" t="s">
        <v>518</v>
      </c>
      <c r="F318" s="47" t="s">
        <v>5</v>
      </c>
      <c r="G318" s="16">
        <f>(A320*A321+B320*B321+C320*C321+D320*D321+E320*E321+F320*F321+G320*G321+H320*H321+I320*I321+J320*J321+K320*K321+L320*L321)/C318</f>
        <v>82.6285714285714</v>
      </c>
      <c r="H318" s="47"/>
      <c r="I318" s="47"/>
      <c r="J318" s="47"/>
      <c r="K318" s="47"/>
      <c r="L318" s="47"/>
      <c r="M318" s="47"/>
      <c r="N318" s="47"/>
      <c r="O318" s="47"/>
      <c r="P318" s="55"/>
      <c r="Q318" s="57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55"/>
      <c r="BF318" s="55"/>
      <c r="BG318" s="55"/>
      <c r="BH318" s="55"/>
      <c r="BI318" s="55"/>
      <c r="BJ318" s="55"/>
      <c r="BK318" s="55"/>
      <c r="BL318" s="55"/>
    </row>
    <row r="319" s="7" customFormat="1" ht="12.75" spans="1:64">
      <c r="A319" s="47" t="s">
        <v>501</v>
      </c>
      <c r="B319" s="47" t="s">
        <v>500</v>
      </c>
      <c r="C319" s="47" t="s">
        <v>519</v>
      </c>
      <c r="D319" s="47" t="s">
        <v>520</v>
      </c>
      <c r="E319" s="47" t="s">
        <v>514</v>
      </c>
      <c r="F319" s="47" t="s">
        <v>521</v>
      </c>
      <c r="G319" s="47" t="s">
        <v>522</v>
      </c>
      <c r="H319" s="47" t="s">
        <v>523</v>
      </c>
      <c r="I319" s="47" t="s">
        <v>524</v>
      </c>
      <c r="J319" s="47" t="s">
        <v>503</v>
      </c>
      <c r="K319" s="47" t="s">
        <v>525</v>
      </c>
      <c r="L319" s="47" t="s">
        <v>526</v>
      </c>
      <c r="M319" s="47"/>
      <c r="N319" s="47"/>
      <c r="O319" s="47"/>
      <c r="P319" s="55"/>
      <c r="Q319" s="57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5"/>
      <c r="BC319" s="55"/>
      <c r="BD319" s="55"/>
      <c r="BE319" s="55"/>
      <c r="BF319" s="55"/>
      <c r="BG319" s="55"/>
      <c r="BH319" s="55"/>
      <c r="BI319" s="55"/>
      <c r="BJ319" s="55"/>
      <c r="BK319" s="55"/>
      <c r="BL319" s="55"/>
    </row>
    <row r="320" s="8" customFormat="1" ht="12.75" spans="1:64">
      <c r="A320" s="47">
        <v>1</v>
      </c>
      <c r="B320" s="47">
        <v>1</v>
      </c>
      <c r="C320" s="47">
        <v>5</v>
      </c>
      <c r="D320" s="47">
        <v>2</v>
      </c>
      <c r="E320" s="47">
        <v>5</v>
      </c>
      <c r="F320" s="47">
        <v>3</v>
      </c>
      <c r="G320" s="47">
        <v>1</v>
      </c>
      <c r="H320" s="47">
        <v>4</v>
      </c>
      <c r="I320" s="47">
        <v>5</v>
      </c>
      <c r="J320" s="47">
        <v>1</v>
      </c>
      <c r="K320" s="47">
        <v>4</v>
      </c>
      <c r="L320" s="47">
        <v>3</v>
      </c>
      <c r="M320" s="47"/>
      <c r="N320" s="47"/>
      <c r="O320" s="47"/>
      <c r="P320" s="55"/>
      <c r="Q320" s="57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55"/>
      <c r="BF320" s="55"/>
      <c r="BG320" s="55"/>
      <c r="BH320" s="55"/>
      <c r="BI320" s="55"/>
      <c r="BJ320" s="55"/>
      <c r="BK320" s="55"/>
      <c r="BL320" s="55"/>
    </row>
    <row r="321" s="1" customFormat="1" ht="12" spans="1:64">
      <c r="A321" s="37">
        <v>94</v>
      </c>
      <c r="B321" s="37">
        <v>86</v>
      </c>
      <c r="C321" s="37">
        <v>95</v>
      </c>
      <c r="D321" s="37">
        <v>85</v>
      </c>
      <c r="E321" s="37">
        <v>72</v>
      </c>
      <c r="F321" s="37">
        <v>75</v>
      </c>
      <c r="G321" s="37">
        <v>98</v>
      </c>
      <c r="H321" s="37">
        <v>61</v>
      </c>
      <c r="I321" s="37">
        <v>80</v>
      </c>
      <c r="J321" s="37">
        <v>86</v>
      </c>
      <c r="K321" s="37">
        <v>93</v>
      </c>
      <c r="L321" s="37">
        <v>94</v>
      </c>
      <c r="M321" s="37"/>
      <c r="N321" s="37"/>
      <c r="O321" s="3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</row>
    <row r="322" s="1" customFormat="1" ht="12" spans="1:64">
      <c r="A322" s="51" t="s">
        <v>527</v>
      </c>
      <c r="B322" s="47" t="s">
        <v>2</v>
      </c>
      <c r="C322" s="47">
        <v>29</v>
      </c>
      <c r="D322" s="47" t="s">
        <v>3</v>
      </c>
      <c r="E322" s="47" t="s">
        <v>471</v>
      </c>
      <c r="F322" s="47" t="s">
        <v>5</v>
      </c>
      <c r="G322" s="16">
        <f>(A324*A325+B324*B325+C324*C325+D324*D325+E324*E325+F324*F325+G324*G325+H324*H325+I324*I325+J324*J325)/C322</f>
        <v>81.3793103448276</v>
      </c>
      <c r="H322" s="47"/>
      <c r="I322" s="47"/>
      <c r="J322" s="47"/>
      <c r="K322" s="47"/>
      <c r="L322" s="47"/>
      <c r="M322" s="47"/>
      <c r="N322" s="47"/>
      <c r="O322" s="4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</row>
    <row r="323" s="1" customFormat="1" ht="12" spans="1:64">
      <c r="A323" s="58" t="s">
        <v>520</v>
      </c>
      <c r="B323" s="58" t="s">
        <v>513</v>
      </c>
      <c r="C323" s="58" t="s">
        <v>522</v>
      </c>
      <c r="D323" s="58" t="s">
        <v>514</v>
      </c>
      <c r="E323" s="58" t="s">
        <v>521</v>
      </c>
      <c r="F323" s="58" t="s">
        <v>528</v>
      </c>
      <c r="G323" s="58" t="s">
        <v>529</v>
      </c>
      <c r="H323" s="58" t="s">
        <v>530</v>
      </c>
      <c r="I323" s="47"/>
      <c r="J323" s="58"/>
      <c r="K323" s="47"/>
      <c r="L323" s="47"/>
      <c r="M323" s="47"/>
      <c r="N323" s="47"/>
      <c r="O323" s="4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</row>
    <row r="324" s="3" customFormat="1" ht="12" spans="1:64">
      <c r="A324" s="58">
        <v>4</v>
      </c>
      <c r="B324" s="58">
        <v>3</v>
      </c>
      <c r="C324" s="58">
        <v>5</v>
      </c>
      <c r="D324" s="58">
        <v>1</v>
      </c>
      <c r="E324" s="58">
        <v>1</v>
      </c>
      <c r="F324" s="58">
        <v>6</v>
      </c>
      <c r="G324" s="58">
        <v>6</v>
      </c>
      <c r="H324" s="58">
        <v>3</v>
      </c>
      <c r="I324" s="47"/>
      <c r="J324" s="58"/>
      <c r="K324" s="47"/>
      <c r="L324" s="47"/>
      <c r="M324" s="47"/>
      <c r="N324" s="47"/>
      <c r="O324" s="4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</row>
    <row r="325" s="1" customFormat="1" ht="12" spans="1:64">
      <c r="A325" s="37">
        <v>85</v>
      </c>
      <c r="B325" s="37">
        <v>63</v>
      </c>
      <c r="C325" s="37">
        <v>98</v>
      </c>
      <c r="D325" s="37">
        <v>72</v>
      </c>
      <c r="E325" s="37">
        <v>75</v>
      </c>
      <c r="F325" s="37">
        <v>59</v>
      </c>
      <c r="G325" s="37">
        <v>93</v>
      </c>
      <c r="H325" s="37">
        <v>94</v>
      </c>
      <c r="I325" s="37"/>
      <c r="J325" s="37"/>
      <c r="K325" s="37"/>
      <c r="L325" s="37"/>
      <c r="M325" s="37"/>
      <c r="N325" s="37"/>
      <c r="O325" s="3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</row>
    <row r="326" s="1" customFormat="1" ht="12" spans="1:64">
      <c r="A326" s="14" t="s">
        <v>531</v>
      </c>
      <c r="B326" s="17" t="s">
        <v>2</v>
      </c>
      <c r="C326" s="17">
        <v>23</v>
      </c>
      <c r="D326" s="17" t="s">
        <v>3</v>
      </c>
      <c r="E326" s="59" t="s">
        <v>532</v>
      </c>
      <c r="F326" s="17" t="s">
        <v>5</v>
      </c>
      <c r="G326" s="16">
        <f>(A328*A329+B328*B329+C328*C329+D328*D329+E328*E329+F328*F329+G328*G329+H328*H329+I328*I329+J328*J329)/C326</f>
        <v>84.6521739130435</v>
      </c>
      <c r="H326" s="17"/>
      <c r="I326" s="17"/>
      <c r="J326" s="17"/>
      <c r="K326" s="17"/>
      <c r="L326" s="17"/>
      <c r="M326" s="17"/>
      <c r="N326" s="15"/>
      <c r="O326" s="15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</row>
    <row r="327" s="1" customFormat="1" ht="12" spans="1:64">
      <c r="A327" s="60" t="s">
        <v>515</v>
      </c>
      <c r="B327" s="60" t="s">
        <v>533</v>
      </c>
      <c r="C327" s="60" t="s">
        <v>534</v>
      </c>
      <c r="D327" s="60"/>
      <c r="E327" s="61" t="s">
        <v>535</v>
      </c>
      <c r="F327" s="61" t="s">
        <v>536</v>
      </c>
      <c r="G327" s="60"/>
      <c r="H327" s="17"/>
      <c r="I327" s="17"/>
      <c r="J327" s="17"/>
      <c r="K327" s="17"/>
      <c r="L327" s="17"/>
      <c r="M327" s="17"/>
      <c r="N327" s="15"/>
      <c r="O327" s="15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</row>
    <row r="328" s="3" customFormat="1" ht="12" spans="1:64">
      <c r="A328" s="60">
        <v>5</v>
      </c>
      <c r="B328" s="60">
        <v>6</v>
      </c>
      <c r="C328" s="60">
        <v>6</v>
      </c>
      <c r="D328" s="60"/>
      <c r="E328" s="61">
        <v>3</v>
      </c>
      <c r="F328" s="61">
        <v>3</v>
      </c>
      <c r="G328" s="60"/>
      <c r="H328" s="15"/>
      <c r="I328" s="15"/>
      <c r="J328" s="15"/>
      <c r="K328" s="15"/>
      <c r="L328" s="15"/>
      <c r="M328" s="15"/>
      <c r="N328" s="15"/>
      <c r="O328" s="15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</row>
    <row r="329" s="1" customFormat="1" ht="12" spans="1:64">
      <c r="A329" s="18">
        <v>84</v>
      </c>
      <c r="B329" s="18">
        <v>84</v>
      </c>
      <c r="C329" s="18">
        <v>77</v>
      </c>
      <c r="D329" s="18"/>
      <c r="E329" s="18">
        <v>94</v>
      </c>
      <c r="F329" s="18">
        <v>93</v>
      </c>
      <c r="G329" s="18"/>
      <c r="H329" s="18"/>
      <c r="I329" s="18"/>
      <c r="J329" s="18"/>
      <c r="K329" s="18"/>
      <c r="L329" s="18"/>
      <c r="M329" s="18"/>
      <c r="N329" s="18"/>
      <c r="O329" s="18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</row>
    <row r="330" s="1" customFormat="1" ht="12" spans="1:64">
      <c r="A330" s="14" t="s">
        <v>537</v>
      </c>
      <c r="B330" s="17" t="s">
        <v>2</v>
      </c>
      <c r="C330" s="17">
        <v>34</v>
      </c>
      <c r="D330" s="17" t="s">
        <v>3</v>
      </c>
      <c r="E330" s="17" t="s">
        <v>480</v>
      </c>
      <c r="F330" s="17" t="s">
        <v>5</v>
      </c>
      <c r="G330" s="16">
        <f>(A332*A333+B332*B333+C332*C333+D333*D332+E332*E333+F332*F333+G332*G333)/C330</f>
        <v>91.4117647058823</v>
      </c>
      <c r="H330" s="17"/>
      <c r="I330" s="17"/>
      <c r="J330" s="17"/>
      <c r="K330" s="17"/>
      <c r="L330" s="17"/>
      <c r="M330" s="17"/>
      <c r="N330" s="15"/>
      <c r="O330" s="15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</row>
    <row r="331" s="1" customFormat="1" ht="12" spans="1:63">
      <c r="A331" s="49" t="s">
        <v>538</v>
      </c>
      <c r="B331" s="49" t="s">
        <v>506</v>
      </c>
      <c r="C331" s="49" t="s">
        <v>539</v>
      </c>
      <c r="D331" s="62" t="s">
        <v>540</v>
      </c>
      <c r="E331" s="62" t="s">
        <v>541</v>
      </c>
      <c r="F331" s="62" t="s">
        <v>542</v>
      </c>
      <c r="G331" s="62" t="s">
        <v>543</v>
      </c>
      <c r="H331" s="17"/>
      <c r="I331" s="17"/>
      <c r="J331" s="17"/>
      <c r="K331" s="17"/>
      <c r="L331" s="17"/>
      <c r="M331" s="15"/>
      <c r="N331" s="15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</row>
    <row r="332" s="3" customFormat="1" ht="12" spans="1:63">
      <c r="A332" s="49">
        <v>6</v>
      </c>
      <c r="B332" s="49">
        <v>4</v>
      </c>
      <c r="C332" s="49">
        <v>6</v>
      </c>
      <c r="D332" s="62">
        <v>6</v>
      </c>
      <c r="E332" s="62">
        <v>1</v>
      </c>
      <c r="F332" s="62">
        <v>5</v>
      </c>
      <c r="G332" s="62">
        <v>6</v>
      </c>
      <c r="H332" s="15"/>
      <c r="I332" s="15"/>
      <c r="J332" s="15"/>
      <c r="K332" s="15"/>
      <c r="L332" s="15"/>
      <c r="M332" s="15"/>
      <c r="N332" s="15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</row>
    <row r="333" s="1" customFormat="1" ht="12" spans="1:64">
      <c r="A333" s="18">
        <v>89</v>
      </c>
      <c r="B333" s="18">
        <v>95</v>
      </c>
      <c r="C333" s="18">
        <v>88</v>
      </c>
      <c r="D333" s="18">
        <v>92</v>
      </c>
      <c r="E333" s="18">
        <v>97</v>
      </c>
      <c r="F333" s="18">
        <v>93</v>
      </c>
      <c r="G333" s="18">
        <v>92</v>
      </c>
      <c r="H333" s="18"/>
      <c r="I333" s="18"/>
      <c r="J333" s="18"/>
      <c r="K333" s="18"/>
      <c r="L333" s="18"/>
      <c r="M333" s="18"/>
      <c r="N333" s="18"/>
      <c r="O333" s="18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</row>
    <row r="334" s="1" customFormat="1" ht="12" spans="1:64">
      <c r="A334" s="14" t="s">
        <v>544</v>
      </c>
      <c r="B334" s="17" t="s">
        <v>2</v>
      </c>
      <c r="C334" s="17">
        <v>29</v>
      </c>
      <c r="D334" s="17" t="s">
        <v>3</v>
      </c>
      <c r="E334" s="17" t="s">
        <v>545</v>
      </c>
      <c r="F334" s="17" t="s">
        <v>5</v>
      </c>
      <c r="G334" s="16">
        <f>(A336*A337+B336*B337+C336*C337+D336*D337+E336*E337+F336*F337+G336*G337+H336*H337+I336*I337)/C334</f>
        <v>77.7931034482759</v>
      </c>
      <c r="H334" s="17"/>
      <c r="I334" s="17"/>
      <c r="J334" s="17"/>
      <c r="K334" s="17"/>
      <c r="L334" s="17"/>
      <c r="M334" s="17"/>
      <c r="N334" s="15"/>
      <c r="O334" s="15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</row>
    <row r="335" s="1" customFormat="1" ht="12" spans="1:64">
      <c r="A335" s="15" t="s">
        <v>546</v>
      </c>
      <c r="B335" s="15" t="s">
        <v>547</v>
      </c>
      <c r="C335" s="63" t="s">
        <v>548</v>
      </c>
      <c r="D335" s="63" t="s">
        <v>549</v>
      </c>
      <c r="E335" s="63" t="s">
        <v>550</v>
      </c>
      <c r="F335" s="63" t="s">
        <v>354</v>
      </c>
      <c r="G335" s="64" t="s">
        <v>551</v>
      </c>
      <c r="H335" s="64"/>
      <c r="I335" s="17"/>
      <c r="J335" s="17"/>
      <c r="K335" s="17"/>
      <c r="L335" s="17"/>
      <c r="M335" s="17"/>
      <c r="N335" s="15"/>
      <c r="O335" s="15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</row>
    <row r="336" s="3" customFormat="1" ht="12.75" spans="1:64">
      <c r="A336" s="15">
        <v>3</v>
      </c>
      <c r="B336" s="15">
        <v>6</v>
      </c>
      <c r="C336" s="65">
        <v>4</v>
      </c>
      <c r="D336" s="65">
        <v>5</v>
      </c>
      <c r="E336" s="65">
        <v>6</v>
      </c>
      <c r="F336" s="65">
        <v>3</v>
      </c>
      <c r="G336" s="66">
        <v>2</v>
      </c>
      <c r="H336" s="66"/>
      <c r="I336" s="17"/>
      <c r="J336" s="17"/>
      <c r="K336" s="17"/>
      <c r="L336" s="17"/>
      <c r="M336" s="17"/>
      <c r="N336" s="15"/>
      <c r="O336" s="15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</row>
    <row r="337" s="1" customFormat="1" ht="12.75" spans="1:64">
      <c r="A337" s="23">
        <v>80</v>
      </c>
      <c r="B337" s="18">
        <v>77</v>
      </c>
      <c r="C337" s="18">
        <v>67</v>
      </c>
      <c r="D337" s="18">
        <v>85</v>
      </c>
      <c r="E337" s="18">
        <v>71</v>
      </c>
      <c r="F337" s="18">
        <v>87</v>
      </c>
      <c r="G337" s="18">
        <v>87</v>
      </c>
      <c r="H337" s="18"/>
      <c r="I337" s="18"/>
      <c r="J337" s="18"/>
      <c r="K337" s="18"/>
      <c r="L337" s="18"/>
      <c r="M337" s="18"/>
      <c r="N337" s="18"/>
      <c r="O337" s="18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/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</row>
    <row r="338" s="1" customFormat="1" ht="12" spans="1:64">
      <c r="A338" s="14" t="s">
        <v>552</v>
      </c>
      <c r="B338" s="17" t="s">
        <v>2</v>
      </c>
      <c r="C338" s="17">
        <v>35</v>
      </c>
      <c r="D338" s="17" t="s">
        <v>3</v>
      </c>
      <c r="E338" s="17" t="s">
        <v>553</v>
      </c>
      <c r="F338" s="17" t="s">
        <v>5</v>
      </c>
      <c r="G338" s="16">
        <f>(A340*A341+B340*B341+C340*C341+D340*D341+E340*E341+F340*F341+G340*G341+H340*H341+I340*I341)/C338</f>
        <v>79.9142857142857</v>
      </c>
      <c r="H338" s="17"/>
      <c r="I338" s="17"/>
      <c r="J338" s="17"/>
      <c r="K338" s="17"/>
      <c r="L338" s="17"/>
      <c r="M338" s="17"/>
      <c r="N338" s="15"/>
      <c r="O338" s="15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</row>
    <row r="339" s="2" customFormat="1" ht="12" spans="1:64">
      <c r="A339" s="67" t="s">
        <v>546</v>
      </c>
      <c r="B339" s="67" t="s">
        <v>554</v>
      </c>
      <c r="C339" s="67" t="s">
        <v>555</v>
      </c>
      <c r="D339" s="67" t="s">
        <v>556</v>
      </c>
      <c r="E339" s="67" t="s">
        <v>557</v>
      </c>
      <c r="F339" s="67" t="s">
        <v>558</v>
      </c>
      <c r="G339" s="67" t="s">
        <v>559</v>
      </c>
      <c r="H339" s="68" t="s">
        <v>560</v>
      </c>
      <c r="I339" s="68" t="s">
        <v>561</v>
      </c>
      <c r="J339" s="17"/>
      <c r="K339" s="17"/>
      <c r="L339" s="17"/>
      <c r="M339" s="17"/>
      <c r="N339" s="17"/>
      <c r="O339" s="1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</row>
    <row r="340" s="3" customFormat="1" ht="12.75" spans="1:64">
      <c r="A340" s="67">
        <v>1</v>
      </c>
      <c r="B340" s="67">
        <v>6</v>
      </c>
      <c r="C340" s="67">
        <v>6</v>
      </c>
      <c r="D340" s="67">
        <v>6</v>
      </c>
      <c r="E340" s="67">
        <v>1</v>
      </c>
      <c r="F340" s="67">
        <v>6</v>
      </c>
      <c r="G340" s="67">
        <v>2</v>
      </c>
      <c r="H340" s="69">
        <v>6</v>
      </c>
      <c r="I340" s="68">
        <v>1</v>
      </c>
      <c r="J340" s="17"/>
      <c r="K340" s="17"/>
      <c r="L340" s="17"/>
      <c r="M340" s="17"/>
      <c r="N340" s="22"/>
      <c r="O340" s="1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</row>
    <row r="341" s="1" customFormat="1" ht="12.75" spans="1:64">
      <c r="A341" s="23">
        <v>80</v>
      </c>
      <c r="B341" s="18">
        <v>66</v>
      </c>
      <c r="C341" s="18">
        <v>74</v>
      </c>
      <c r="D341" s="18">
        <v>80</v>
      </c>
      <c r="E341" s="18">
        <v>78</v>
      </c>
      <c r="F341" s="18">
        <v>86</v>
      </c>
      <c r="G341" s="18">
        <v>86</v>
      </c>
      <c r="H341" s="18">
        <v>91</v>
      </c>
      <c r="I341" s="18">
        <v>85</v>
      </c>
      <c r="J341" s="18"/>
      <c r="K341" s="18"/>
      <c r="L341" s="18"/>
      <c r="M341" s="18"/>
      <c r="N341" s="18"/>
      <c r="O341" s="18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</row>
    <row r="342" s="1" customFormat="1" ht="12" spans="1:64">
      <c r="A342" s="14" t="s">
        <v>562</v>
      </c>
      <c r="B342" s="17" t="s">
        <v>27</v>
      </c>
      <c r="C342" s="17">
        <v>38</v>
      </c>
      <c r="D342" s="17" t="s">
        <v>3</v>
      </c>
      <c r="E342" s="17" t="s">
        <v>553</v>
      </c>
      <c r="F342" s="17" t="s">
        <v>5</v>
      </c>
      <c r="G342" s="16">
        <f>(A344*A345+B344*B345+C344*C345+D344*D345+E344*E345+F344*F345+G344*G345+H344*H345+I344*I345+J344*J345+K344*K345+L344*L345+M344*M345+N344*N345)/C342</f>
        <v>79.8157894736842</v>
      </c>
      <c r="H342" s="17"/>
      <c r="I342" s="17"/>
      <c r="J342" s="17"/>
      <c r="K342" s="17"/>
      <c r="L342" s="17"/>
      <c r="M342" s="17"/>
      <c r="N342" s="15"/>
      <c r="O342" s="15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</row>
    <row r="343" s="1" customFormat="1" ht="12" spans="1:64">
      <c r="A343" s="70" t="s">
        <v>548</v>
      </c>
      <c r="B343" s="70" t="s">
        <v>557</v>
      </c>
      <c r="C343" s="67" t="s">
        <v>563</v>
      </c>
      <c r="D343" s="67" t="s">
        <v>564</v>
      </c>
      <c r="E343" s="67" t="s">
        <v>565</v>
      </c>
      <c r="F343" s="70" t="s">
        <v>566</v>
      </c>
      <c r="G343" s="71" t="s">
        <v>551</v>
      </c>
      <c r="H343" s="71" t="s">
        <v>561</v>
      </c>
      <c r="I343" s="71"/>
      <c r="J343" s="71"/>
      <c r="K343" s="71"/>
      <c r="L343" s="71"/>
      <c r="M343" s="71"/>
      <c r="N343" s="79"/>
      <c r="O343" s="15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  <c r="AQ343" s="27"/>
      <c r="AR343" s="27"/>
      <c r="AS343" s="27"/>
      <c r="AT343" s="27"/>
      <c r="AU343" s="27"/>
      <c r="AV343" s="27"/>
      <c r="AW343" s="27"/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</row>
    <row r="344" s="3" customFormat="1" ht="12" spans="1:64">
      <c r="A344" s="70">
        <v>1</v>
      </c>
      <c r="B344" s="70">
        <v>5</v>
      </c>
      <c r="C344" s="67">
        <v>6</v>
      </c>
      <c r="D344" s="67">
        <v>6</v>
      </c>
      <c r="E344" s="70">
        <v>6</v>
      </c>
      <c r="F344" s="67">
        <v>6</v>
      </c>
      <c r="G344" s="71">
        <v>3</v>
      </c>
      <c r="H344" s="71">
        <v>5</v>
      </c>
      <c r="I344" s="71"/>
      <c r="J344" s="71"/>
      <c r="K344" s="71"/>
      <c r="L344" s="71"/>
      <c r="M344" s="71"/>
      <c r="N344" s="79"/>
      <c r="O344" s="15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</row>
    <row r="345" s="1" customFormat="1" ht="12.75" spans="1:64">
      <c r="A345" s="23">
        <v>67</v>
      </c>
      <c r="B345" s="18">
        <v>78</v>
      </c>
      <c r="C345" s="18">
        <v>80</v>
      </c>
      <c r="D345" s="18">
        <v>78</v>
      </c>
      <c r="E345" s="18">
        <v>77</v>
      </c>
      <c r="F345" s="18">
        <v>80</v>
      </c>
      <c r="G345" s="18">
        <v>87</v>
      </c>
      <c r="H345" s="18">
        <v>85</v>
      </c>
      <c r="I345" s="18"/>
      <c r="J345" s="18"/>
      <c r="K345" s="18"/>
      <c r="L345" s="18"/>
      <c r="M345" s="18"/>
      <c r="N345" s="18"/>
      <c r="O345" s="18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</row>
    <row r="346" s="1" customFormat="1" ht="12" spans="1:64">
      <c r="A346" s="14" t="s">
        <v>567</v>
      </c>
      <c r="B346" s="17" t="s">
        <v>27</v>
      </c>
      <c r="C346" s="17">
        <v>27</v>
      </c>
      <c r="D346" s="17" t="s">
        <v>3</v>
      </c>
      <c r="E346" s="17" t="s">
        <v>568</v>
      </c>
      <c r="F346" s="47" t="s">
        <v>5</v>
      </c>
      <c r="G346" s="16">
        <f>(A348*A349+B348*B349+C348*C349+D348*D349+E348*E349+F348*F349+G348*G349+H348*H349)/C346</f>
        <v>84.8888888888889</v>
      </c>
      <c r="H346" s="47"/>
      <c r="I346" s="47"/>
      <c r="J346" s="47"/>
      <c r="K346" s="47"/>
      <c r="L346" s="47"/>
      <c r="M346" s="47"/>
      <c r="N346" s="47"/>
      <c r="O346" s="4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</row>
    <row r="347" s="1" customFormat="1" ht="12.75" spans="1:64">
      <c r="A347" s="30" t="s">
        <v>569</v>
      </c>
      <c r="B347" s="30" t="s">
        <v>570</v>
      </c>
      <c r="C347" s="30" t="s">
        <v>571</v>
      </c>
      <c r="D347" s="30" t="s">
        <v>495</v>
      </c>
      <c r="E347" s="30" t="s">
        <v>501</v>
      </c>
      <c r="F347" s="30" t="s">
        <v>572</v>
      </c>
      <c r="G347" s="30" t="s">
        <v>573</v>
      </c>
      <c r="H347" s="30"/>
      <c r="I347" s="47"/>
      <c r="J347" s="47"/>
      <c r="K347" s="47"/>
      <c r="L347" s="47"/>
      <c r="M347" s="47"/>
      <c r="N347" s="47"/>
      <c r="O347" s="4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/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</row>
    <row r="348" s="3" customFormat="1" ht="12.75" spans="1:64">
      <c r="A348" s="30">
        <v>6</v>
      </c>
      <c r="B348" s="30">
        <v>5</v>
      </c>
      <c r="C348" s="30">
        <v>6</v>
      </c>
      <c r="D348" s="30">
        <v>1</v>
      </c>
      <c r="E348" s="30">
        <v>2</v>
      </c>
      <c r="F348" s="30">
        <v>1</v>
      </c>
      <c r="G348" s="30">
        <v>6</v>
      </c>
      <c r="H348" s="30"/>
      <c r="I348" s="47"/>
      <c r="J348" s="47"/>
      <c r="K348" s="47"/>
      <c r="L348" s="47"/>
      <c r="M348" s="47"/>
      <c r="N348" s="47"/>
      <c r="O348" s="4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</row>
    <row r="349" s="1" customFormat="1" ht="12" spans="1:64">
      <c r="A349" s="37">
        <v>83</v>
      </c>
      <c r="B349" s="37">
        <v>77</v>
      </c>
      <c r="C349" s="37">
        <v>87</v>
      </c>
      <c r="D349" s="37">
        <v>86</v>
      </c>
      <c r="E349" s="37">
        <v>94</v>
      </c>
      <c r="F349" s="37">
        <v>91</v>
      </c>
      <c r="G349" s="37">
        <v>87</v>
      </c>
      <c r="H349" s="37"/>
      <c r="I349" s="37"/>
      <c r="J349" s="37"/>
      <c r="K349" s="37"/>
      <c r="L349" s="37"/>
      <c r="M349" s="37"/>
      <c r="N349" s="37"/>
      <c r="O349" s="3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</row>
    <row r="350" s="1" customFormat="1" ht="12" spans="1:64">
      <c r="A350" s="51" t="s">
        <v>574</v>
      </c>
      <c r="B350" s="47" t="s">
        <v>2</v>
      </c>
      <c r="C350" s="47">
        <v>32</v>
      </c>
      <c r="D350" s="47" t="s">
        <v>3</v>
      </c>
      <c r="E350" s="17" t="s">
        <v>568</v>
      </c>
      <c r="F350" s="17" t="s">
        <v>5</v>
      </c>
      <c r="G350" s="16">
        <f>(A352*A353+B352*B353+C352*C353+D352*D353+E352*E353+F352*F353+G352*G353+H352*H353)/C350</f>
        <v>81.375</v>
      </c>
      <c r="H350" s="17"/>
      <c r="I350" s="17"/>
      <c r="J350" s="17"/>
      <c r="K350" s="17"/>
      <c r="L350" s="17"/>
      <c r="M350" s="17"/>
      <c r="N350" s="15"/>
      <c r="O350" s="15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/>
      <c r="BD350" s="27"/>
      <c r="BE350" s="27"/>
      <c r="BF350" s="27"/>
      <c r="BG350" s="27"/>
      <c r="BH350" s="27"/>
      <c r="BI350" s="27"/>
      <c r="BJ350" s="27"/>
      <c r="BK350" s="27"/>
      <c r="BL350" s="27"/>
    </row>
    <row r="351" s="1" customFormat="1" ht="12.75" spans="1:64">
      <c r="A351" s="72" t="s">
        <v>575</v>
      </c>
      <c r="B351" s="72" t="s">
        <v>576</v>
      </c>
      <c r="C351" s="73" t="s">
        <v>577</v>
      </c>
      <c r="D351" s="72" t="s">
        <v>578</v>
      </c>
      <c r="E351" s="72" t="s">
        <v>579</v>
      </c>
      <c r="F351" s="72" t="s">
        <v>580</v>
      </c>
      <c r="G351" s="72" t="s">
        <v>581</v>
      </c>
      <c r="H351" s="74" t="s">
        <v>582</v>
      </c>
      <c r="I351" s="74"/>
      <c r="J351" s="17"/>
      <c r="K351" s="17"/>
      <c r="L351" s="17"/>
      <c r="M351" s="17"/>
      <c r="N351" s="15"/>
      <c r="O351" s="15"/>
      <c r="P351" s="27"/>
      <c r="Q351" s="56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</row>
    <row r="352" s="3" customFormat="1" ht="12.75" spans="1:64">
      <c r="A352" s="72">
        <v>1</v>
      </c>
      <c r="B352" s="72">
        <v>6</v>
      </c>
      <c r="C352" s="72">
        <v>6</v>
      </c>
      <c r="D352" s="72">
        <v>6</v>
      </c>
      <c r="E352" s="72">
        <v>1</v>
      </c>
      <c r="F352" s="72">
        <v>5</v>
      </c>
      <c r="G352" s="72">
        <v>6</v>
      </c>
      <c r="H352" s="74">
        <v>1</v>
      </c>
      <c r="I352" s="74"/>
      <c r="J352" s="17"/>
      <c r="K352" s="17"/>
      <c r="L352" s="17"/>
      <c r="M352" s="17"/>
      <c r="N352" s="15"/>
      <c r="O352" s="15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/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</row>
    <row r="353" s="1" customFormat="1" ht="12.75" spans="1:64">
      <c r="A353" s="23">
        <v>96</v>
      </c>
      <c r="B353" s="18">
        <v>84</v>
      </c>
      <c r="C353" s="18">
        <v>81</v>
      </c>
      <c r="D353" s="18">
        <v>77</v>
      </c>
      <c r="E353" s="18">
        <v>88</v>
      </c>
      <c r="F353" s="18">
        <v>83</v>
      </c>
      <c r="G353" s="18">
        <v>77</v>
      </c>
      <c r="H353" s="18">
        <v>91</v>
      </c>
      <c r="I353" s="18"/>
      <c r="J353" s="18"/>
      <c r="K353" s="18"/>
      <c r="L353" s="18"/>
      <c r="M353" s="18"/>
      <c r="N353" s="18"/>
      <c r="O353" s="18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</row>
    <row r="354" s="1" customFormat="1" ht="12" spans="1:64">
      <c r="A354" s="51" t="s">
        <v>583</v>
      </c>
      <c r="B354" s="47" t="s">
        <v>2</v>
      </c>
      <c r="C354" s="47">
        <v>35</v>
      </c>
      <c r="D354" s="47" t="s">
        <v>3</v>
      </c>
      <c r="E354" s="47" t="s">
        <v>584</v>
      </c>
      <c r="F354" s="17" t="s">
        <v>5</v>
      </c>
      <c r="G354" s="16">
        <f>(A356*A357+B356*B357+C356*C357+D356*D357+E356*E357+F356*F357+G356*G357+H356*H357+I356*I357+J356*J357)/C354</f>
        <v>77.7714285714286</v>
      </c>
      <c r="H354" s="17"/>
      <c r="I354" s="17"/>
      <c r="J354" s="15"/>
      <c r="K354" s="15"/>
      <c r="L354" s="15"/>
      <c r="M354" s="15"/>
      <c r="N354" s="15"/>
      <c r="O354" s="15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</row>
    <row r="355" s="9" customFormat="1" ht="12" spans="1:64">
      <c r="A355" s="75" t="s">
        <v>575</v>
      </c>
      <c r="B355" s="75" t="s">
        <v>585</v>
      </c>
      <c r="C355" s="75" t="s">
        <v>509</v>
      </c>
      <c r="D355" s="75" t="s">
        <v>513</v>
      </c>
      <c r="E355" s="75" t="s">
        <v>579</v>
      </c>
      <c r="F355" s="75" t="s">
        <v>586</v>
      </c>
      <c r="G355" s="15" t="s">
        <v>587</v>
      </c>
      <c r="H355" s="15" t="s">
        <v>588</v>
      </c>
      <c r="I355" s="15" t="s">
        <v>589</v>
      </c>
      <c r="J355" s="15" t="s">
        <v>582</v>
      </c>
      <c r="K355" s="15"/>
      <c r="L355" s="15"/>
      <c r="M355" s="15"/>
      <c r="N355" s="15"/>
      <c r="O355" s="15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  <c r="AN355" s="80"/>
      <c r="AO355" s="80"/>
      <c r="AP355" s="80"/>
      <c r="AQ355" s="80"/>
      <c r="AR355" s="80"/>
      <c r="AS355" s="80"/>
      <c r="AT355" s="80"/>
      <c r="AU355" s="80"/>
      <c r="AV355" s="80"/>
      <c r="AW355" s="80"/>
      <c r="AX355" s="80"/>
      <c r="AY355" s="80"/>
      <c r="AZ355" s="80"/>
      <c r="BA355" s="80"/>
      <c r="BB355" s="80"/>
      <c r="BC355" s="80"/>
      <c r="BD355" s="80"/>
      <c r="BE355" s="80"/>
      <c r="BF355" s="80"/>
      <c r="BG355" s="80"/>
      <c r="BH355" s="80"/>
      <c r="BI355" s="80"/>
      <c r="BJ355" s="80"/>
      <c r="BK355" s="80"/>
      <c r="BL355" s="80"/>
    </row>
    <row r="356" s="10" customFormat="1" ht="12" spans="1:64">
      <c r="A356" s="76">
        <v>1</v>
      </c>
      <c r="B356" s="76">
        <v>2</v>
      </c>
      <c r="C356" s="76">
        <v>1</v>
      </c>
      <c r="D356" s="76">
        <v>1</v>
      </c>
      <c r="E356" s="76">
        <v>4</v>
      </c>
      <c r="F356" s="76">
        <v>6</v>
      </c>
      <c r="G356" s="17">
        <v>3</v>
      </c>
      <c r="H356" s="17">
        <v>6</v>
      </c>
      <c r="I356" s="17">
        <v>6</v>
      </c>
      <c r="J356" s="17">
        <v>5</v>
      </c>
      <c r="K356" s="17"/>
      <c r="L356" s="15"/>
      <c r="M356" s="15"/>
      <c r="N356" s="15"/>
      <c r="O356" s="15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  <c r="AN356" s="80"/>
      <c r="AO356" s="80"/>
      <c r="AP356" s="80"/>
      <c r="AQ356" s="80"/>
      <c r="AR356" s="80"/>
      <c r="AS356" s="80"/>
      <c r="AT356" s="80"/>
      <c r="AU356" s="80"/>
      <c r="AV356" s="80"/>
      <c r="AW356" s="80"/>
      <c r="AX356" s="80"/>
      <c r="AY356" s="80"/>
      <c r="AZ356" s="80"/>
      <c r="BA356" s="80"/>
      <c r="BB356" s="80"/>
      <c r="BC356" s="80"/>
      <c r="BD356" s="80"/>
      <c r="BE356" s="80"/>
      <c r="BF356" s="80"/>
      <c r="BG356" s="80"/>
      <c r="BH356" s="80"/>
      <c r="BI356" s="80"/>
      <c r="BJ356" s="80"/>
      <c r="BK356" s="80"/>
      <c r="BL356" s="80"/>
    </row>
    <row r="357" s="1" customFormat="1" ht="12" spans="1:64">
      <c r="A357" s="18">
        <v>96</v>
      </c>
      <c r="B357" s="18">
        <v>76</v>
      </c>
      <c r="C357" s="18">
        <v>71</v>
      </c>
      <c r="D357" s="18">
        <v>63</v>
      </c>
      <c r="E357" s="18">
        <v>88</v>
      </c>
      <c r="F357" s="18">
        <v>78</v>
      </c>
      <c r="G357" s="18">
        <v>61</v>
      </c>
      <c r="H357" s="18">
        <v>74</v>
      </c>
      <c r="I357" s="18">
        <v>73</v>
      </c>
      <c r="J357" s="18">
        <v>91</v>
      </c>
      <c r="K357" s="18"/>
      <c r="L357" s="18"/>
      <c r="M357" s="18"/>
      <c r="N357" s="18"/>
      <c r="O357" s="18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</row>
    <row r="358" s="1" customFormat="1" ht="12" spans="1:64">
      <c r="A358" s="51" t="s">
        <v>590</v>
      </c>
      <c r="B358" s="47" t="s">
        <v>2</v>
      </c>
      <c r="C358" s="47">
        <v>37</v>
      </c>
      <c r="D358" s="47" t="s">
        <v>3</v>
      </c>
      <c r="E358" s="47" t="s">
        <v>471</v>
      </c>
      <c r="F358" s="17" t="s">
        <v>5</v>
      </c>
      <c r="G358" s="16">
        <f>(A360*A361+B360*B361+C360*C361+D360*D361+E360*E361+F360*F361+G360*G361+H360*H361+I360*I361+J360*J361)/C358</f>
        <v>84.1891891891892</v>
      </c>
      <c r="H358" s="15"/>
      <c r="I358" s="15"/>
      <c r="J358" s="15"/>
      <c r="K358" s="15"/>
      <c r="L358" s="15"/>
      <c r="M358" s="15"/>
      <c r="N358" s="15"/>
      <c r="O358" s="15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/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</row>
    <row r="359" s="1" customFormat="1" ht="12" spans="1:64">
      <c r="A359" s="45" t="s">
        <v>585</v>
      </c>
      <c r="B359" s="45" t="s">
        <v>521</v>
      </c>
      <c r="C359" s="45" t="s">
        <v>524</v>
      </c>
      <c r="D359" s="45" t="s">
        <v>587</v>
      </c>
      <c r="E359" s="45" t="s">
        <v>591</v>
      </c>
      <c r="F359" s="45" t="s">
        <v>592</v>
      </c>
      <c r="G359" s="45" t="s">
        <v>593</v>
      </c>
      <c r="H359" s="15" t="s">
        <v>594</v>
      </c>
      <c r="I359" s="15" t="s">
        <v>595</v>
      </c>
      <c r="J359" s="15" t="s">
        <v>596</v>
      </c>
      <c r="K359" s="15"/>
      <c r="L359" s="15"/>
      <c r="M359" s="15"/>
      <c r="N359" s="15"/>
      <c r="O359" s="15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</row>
    <row r="360" s="3" customFormat="1" ht="12" spans="1:64">
      <c r="A360" s="45">
        <v>1</v>
      </c>
      <c r="B360" s="45">
        <v>1</v>
      </c>
      <c r="C360" s="45">
        <v>1</v>
      </c>
      <c r="D360" s="45">
        <v>2</v>
      </c>
      <c r="E360" s="45">
        <v>6</v>
      </c>
      <c r="F360" s="45">
        <v>6</v>
      </c>
      <c r="G360" s="45">
        <v>6</v>
      </c>
      <c r="H360" s="15">
        <v>3</v>
      </c>
      <c r="I360" s="15">
        <v>6</v>
      </c>
      <c r="J360" s="15">
        <v>5</v>
      </c>
      <c r="K360" s="15"/>
      <c r="L360" s="15"/>
      <c r="M360" s="15"/>
      <c r="N360" s="15"/>
      <c r="O360" s="15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/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</row>
    <row r="361" s="1" customFormat="1" ht="12" spans="1:64">
      <c r="A361" s="18">
        <v>76</v>
      </c>
      <c r="B361" s="18">
        <v>75</v>
      </c>
      <c r="C361" s="18">
        <v>80</v>
      </c>
      <c r="D361" s="18">
        <v>61</v>
      </c>
      <c r="E361" s="18">
        <v>94</v>
      </c>
      <c r="F361" s="18">
        <v>75</v>
      </c>
      <c r="G361" s="18">
        <v>83</v>
      </c>
      <c r="H361" s="18">
        <v>85</v>
      </c>
      <c r="I361" s="18">
        <v>90</v>
      </c>
      <c r="J361" s="18">
        <v>91</v>
      </c>
      <c r="K361" s="18"/>
      <c r="L361" s="18"/>
      <c r="M361" s="18"/>
      <c r="N361" s="18"/>
      <c r="O361" s="18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/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</row>
    <row r="362" s="1" customFormat="1" ht="12.75" spans="1:64">
      <c r="A362" s="51" t="s">
        <v>597</v>
      </c>
      <c r="B362" s="47" t="s">
        <v>2</v>
      </c>
      <c r="C362" s="47">
        <v>40</v>
      </c>
      <c r="D362" s="47" t="s">
        <v>3</v>
      </c>
      <c r="E362" s="47" t="s">
        <v>480</v>
      </c>
      <c r="F362" s="47" t="s">
        <v>5</v>
      </c>
      <c r="G362" s="16">
        <f>(A364*A365+B364*B365+C364*C365+D364*D365+E364*E365+F364*F365+G364*G365+H364*H365+I364*I365)/C362</f>
        <v>80.475</v>
      </c>
      <c r="H362" s="47"/>
      <c r="I362" s="47"/>
      <c r="J362" s="47"/>
      <c r="K362" s="47"/>
      <c r="L362" s="47"/>
      <c r="M362" s="47"/>
      <c r="N362" s="47"/>
      <c r="O362" s="47"/>
      <c r="P362" s="27"/>
      <c r="Q362" s="56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/>
    </row>
    <row r="363" s="1" customFormat="1" ht="12.75" spans="1:64">
      <c r="A363" s="48" t="s">
        <v>598</v>
      </c>
      <c r="B363" s="48" t="s">
        <v>599</v>
      </c>
      <c r="C363" s="48" t="s">
        <v>600</v>
      </c>
      <c r="D363" s="53" t="s">
        <v>601</v>
      </c>
      <c r="E363" s="48" t="s">
        <v>594</v>
      </c>
      <c r="F363" s="48" t="s">
        <v>546</v>
      </c>
      <c r="G363" s="48" t="s">
        <v>602</v>
      </c>
      <c r="H363" s="53" t="s">
        <v>603</v>
      </c>
      <c r="I363" s="53" t="s">
        <v>596</v>
      </c>
      <c r="J363" s="53"/>
      <c r="K363" s="47"/>
      <c r="L363" s="47"/>
      <c r="M363" s="47"/>
      <c r="N363" s="47"/>
      <c r="O363" s="47"/>
      <c r="P363" s="27"/>
      <c r="Q363" s="56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</row>
    <row r="364" s="3" customFormat="1" ht="12.75" spans="1:64">
      <c r="A364" s="53">
        <v>6</v>
      </c>
      <c r="B364" s="53">
        <v>6</v>
      </c>
      <c r="C364" s="53">
        <v>6</v>
      </c>
      <c r="D364" s="53">
        <v>5</v>
      </c>
      <c r="E364" s="53">
        <v>3</v>
      </c>
      <c r="F364" s="53">
        <v>2</v>
      </c>
      <c r="G364" s="53">
        <v>5</v>
      </c>
      <c r="H364" s="53">
        <v>6</v>
      </c>
      <c r="I364" s="53">
        <v>1</v>
      </c>
      <c r="J364" s="53"/>
      <c r="K364" s="47"/>
      <c r="L364" s="47"/>
      <c r="M364" s="47"/>
      <c r="N364" s="47"/>
      <c r="O364" s="47"/>
      <c r="P364" s="27"/>
      <c r="Q364" s="56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</row>
    <row r="365" s="1" customFormat="1" ht="12.75" spans="1:64">
      <c r="A365" s="37">
        <v>72</v>
      </c>
      <c r="B365" s="37">
        <v>71</v>
      </c>
      <c r="C365" s="37">
        <v>84</v>
      </c>
      <c r="D365" s="37">
        <v>69</v>
      </c>
      <c r="E365" s="37">
        <v>85</v>
      </c>
      <c r="F365" s="37">
        <v>80</v>
      </c>
      <c r="G365" s="37">
        <v>92</v>
      </c>
      <c r="H365" s="37">
        <v>91</v>
      </c>
      <c r="I365" s="37">
        <v>91</v>
      </c>
      <c r="J365" s="37"/>
      <c r="K365" s="37"/>
      <c r="L365" s="37"/>
      <c r="M365" s="37"/>
      <c r="N365" s="37"/>
      <c r="O365" s="37"/>
      <c r="P365" s="27"/>
      <c r="Q365" s="56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</row>
    <row r="366" s="1" customFormat="1" ht="12.75" spans="1:64">
      <c r="A366" s="51" t="s">
        <v>604</v>
      </c>
      <c r="B366" s="47" t="s">
        <v>2</v>
      </c>
      <c r="C366" s="47">
        <v>33</v>
      </c>
      <c r="D366" s="47" t="s">
        <v>3</v>
      </c>
      <c r="E366" s="47" t="s">
        <v>488</v>
      </c>
      <c r="F366" s="47" t="s">
        <v>5</v>
      </c>
      <c r="G366" s="16">
        <f>(A368*A369+B368*B369+C368*C369+D368*D369+E368*E369+F368*F369+G368*G369)/C366</f>
        <v>88.6363636363636</v>
      </c>
      <c r="H366" s="47"/>
      <c r="I366" s="47"/>
      <c r="J366" s="47"/>
      <c r="K366" s="47"/>
      <c r="L366" s="47"/>
      <c r="M366" s="47"/>
      <c r="N366" s="47"/>
      <c r="O366" s="47"/>
      <c r="P366" s="27"/>
      <c r="Q366" s="56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/>
      <c r="BI366" s="27"/>
      <c r="BJ366" s="27"/>
      <c r="BK366" s="27"/>
      <c r="BL366" s="27"/>
    </row>
    <row r="367" s="9" customFormat="1" ht="12.75" spans="1:63">
      <c r="A367" s="53" t="s">
        <v>570</v>
      </c>
      <c r="B367" s="53" t="s">
        <v>605</v>
      </c>
      <c r="C367" s="53" t="s">
        <v>606</v>
      </c>
      <c r="D367" s="53" t="s">
        <v>607</v>
      </c>
      <c r="E367" s="47" t="s">
        <v>608</v>
      </c>
      <c r="F367" s="53" t="s">
        <v>609</v>
      </c>
      <c r="G367" s="47" t="s">
        <v>610</v>
      </c>
      <c r="H367" s="47"/>
      <c r="I367" s="47"/>
      <c r="J367" s="47"/>
      <c r="K367" s="47"/>
      <c r="L367" s="47"/>
      <c r="M367" s="47"/>
      <c r="N367" s="47"/>
      <c r="O367" s="80"/>
      <c r="P367" s="81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  <c r="AN367" s="80"/>
      <c r="AO367" s="80"/>
      <c r="AP367" s="80"/>
      <c r="AQ367" s="80"/>
      <c r="AR367" s="80"/>
      <c r="AS367" s="80"/>
      <c r="AT367" s="80"/>
      <c r="AU367" s="80"/>
      <c r="AV367" s="80"/>
      <c r="AW367" s="80"/>
      <c r="AX367" s="80"/>
      <c r="AY367" s="80"/>
      <c r="AZ367" s="80"/>
      <c r="BA367" s="80"/>
      <c r="BB367" s="80"/>
      <c r="BC367" s="80"/>
      <c r="BD367" s="80"/>
      <c r="BE367" s="80"/>
      <c r="BF367" s="80"/>
      <c r="BG367" s="80"/>
      <c r="BH367" s="80"/>
      <c r="BI367" s="80"/>
      <c r="BJ367" s="80"/>
      <c r="BK367" s="80"/>
    </row>
    <row r="368" s="11" customFormat="1" ht="12.75" spans="1:63">
      <c r="A368" s="53">
        <v>1</v>
      </c>
      <c r="B368" s="53">
        <v>3</v>
      </c>
      <c r="C368" s="53">
        <v>6</v>
      </c>
      <c r="D368" s="53">
        <v>6</v>
      </c>
      <c r="E368" s="47">
        <v>5</v>
      </c>
      <c r="F368" s="53">
        <v>6</v>
      </c>
      <c r="G368" s="47">
        <v>6</v>
      </c>
      <c r="H368" s="47"/>
      <c r="I368" s="47"/>
      <c r="J368" s="47"/>
      <c r="K368" s="47"/>
      <c r="L368" s="47"/>
      <c r="M368" s="47"/>
      <c r="N368" s="47"/>
      <c r="O368" s="82"/>
      <c r="P368" s="83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  <c r="AG368" s="82"/>
      <c r="AH368" s="82"/>
      <c r="AI368" s="82"/>
      <c r="AJ368" s="82"/>
      <c r="AK368" s="82"/>
      <c r="AL368" s="82"/>
      <c r="AM368" s="82"/>
      <c r="AN368" s="82"/>
      <c r="AO368" s="82"/>
      <c r="AP368" s="82"/>
      <c r="AQ368" s="82"/>
      <c r="AR368" s="82"/>
      <c r="AS368" s="82"/>
      <c r="AT368" s="82"/>
      <c r="AU368" s="82"/>
      <c r="AV368" s="82"/>
      <c r="AW368" s="82"/>
      <c r="AX368" s="82"/>
      <c r="AY368" s="82"/>
      <c r="AZ368" s="82"/>
      <c r="BA368" s="82"/>
      <c r="BB368" s="82"/>
      <c r="BC368" s="82"/>
      <c r="BD368" s="82"/>
      <c r="BE368" s="82"/>
      <c r="BF368" s="82"/>
      <c r="BG368" s="82"/>
      <c r="BH368" s="82"/>
      <c r="BI368" s="82"/>
      <c r="BJ368" s="82"/>
      <c r="BK368" s="82"/>
    </row>
    <row r="369" s="6" customFormat="1" ht="12.75" spans="1:64">
      <c r="A369" s="37">
        <v>77</v>
      </c>
      <c r="B369" s="37">
        <v>94</v>
      </c>
      <c r="C369" s="37">
        <v>91</v>
      </c>
      <c r="D369" s="37">
        <v>91</v>
      </c>
      <c r="E369" s="37">
        <v>74</v>
      </c>
      <c r="F369" s="37">
        <v>90</v>
      </c>
      <c r="G369" s="37">
        <v>94</v>
      </c>
      <c r="H369" s="37"/>
      <c r="I369" s="37"/>
      <c r="J369" s="37"/>
      <c r="K369" s="37"/>
      <c r="L369" s="37"/>
      <c r="M369" s="37"/>
      <c r="N369" s="37"/>
      <c r="O369" s="37"/>
      <c r="P369" s="84"/>
      <c r="Q369" s="85"/>
      <c r="R369" s="84"/>
      <c r="S369" s="84"/>
      <c r="T369" s="84"/>
      <c r="U369" s="84"/>
      <c r="V369" s="84"/>
      <c r="W369" s="84"/>
      <c r="X369" s="84"/>
      <c r="Y369" s="84"/>
      <c r="Z369" s="84"/>
      <c r="AA369" s="84"/>
      <c r="AB369" s="84"/>
      <c r="AC369" s="84"/>
      <c r="AD369" s="84"/>
      <c r="AE369" s="84"/>
      <c r="AF369" s="84"/>
      <c r="AG369" s="84"/>
      <c r="AH369" s="84"/>
      <c r="AI369" s="84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  <c r="AV369" s="84"/>
      <c r="AW369" s="84"/>
      <c r="AX369" s="84"/>
      <c r="AY369" s="84"/>
      <c r="AZ369" s="84"/>
      <c r="BA369" s="84"/>
      <c r="BB369" s="84"/>
      <c r="BC369" s="84"/>
      <c r="BD369" s="84"/>
      <c r="BE369" s="84"/>
      <c r="BF369" s="84"/>
      <c r="BG369" s="84"/>
      <c r="BH369" s="84"/>
      <c r="BI369" s="84"/>
      <c r="BJ369" s="84"/>
      <c r="BK369" s="84"/>
      <c r="BL369" s="84"/>
    </row>
    <row r="370" s="6" customFormat="1" ht="12.75" spans="1:64">
      <c r="A370" s="51" t="s">
        <v>611</v>
      </c>
      <c r="B370" s="47" t="s">
        <v>2</v>
      </c>
      <c r="C370" s="47">
        <v>25</v>
      </c>
      <c r="D370" s="47" t="s">
        <v>3</v>
      </c>
      <c r="E370" s="47" t="s">
        <v>612</v>
      </c>
      <c r="F370" s="47" t="s">
        <v>5</v>
      </c>
      <c r="G370" s="16">
        <f>(A372*A373+B372*B373+C372*C373+D372*D373+E372*E373+F372*F373+G372*G373+H372*H373)/C370</f>
        <v>86.4</v>
      </c>
      <c r="H370" s="47"/>
      <c r="I370" s="47"/>
      <c r="J370" s="47"/>
      <c r="K370" s="47"/>
      <c r="L370" s="47"/>
      <c r="M370" s="47"/>
      <c r="N370" s="47"/>
      <c r="O370" s="47"/>
      <c r="P370" s="84"/>
      <c r="Q370" s="85"/>
      <c r="R370" s="84"/>
      <c r="S370" s="84"/>
      <c r="T370" s="84"/>
      <c r="U370" s="84"/>
      <c r="V370" s="84"/>
      <c r="W370" s="84"/>
      <c r="X370" s="84"/>
      <c r="Y370" s="84"/>
      <c r="Z370" s="84"/>
      <c r="AA370" s="84"/>
      <c r="AB370" s="84"/>
      <c r="AC370" s="84"/>
      <c r="AD370" s="84"/>
      <c r="AE370" s="84"/>
      <c r="AF370" s="84"/>
      <c r="AG370" s="84"/>
      <c r="AH370" s="84"/>
      <c r="AI370" s="84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  <c r="AV370" s="84"/>
      <c r="AW370" s="84"/>
      <c r="AX370" s="84"/>
      <c r="AY370" s="84"/>
      <c r="AZ370" s="84"/>
      <c r="BA370" s="84"/>
      <c r="BB370" s="84"/>
      <c r="BC370" s="84"/>
      <c r="BD370" s="84"/>
      <c r="BE370" s="84"/>
      <c r="BF370" s="84"/>
      <c r="BG370" s="84"/>
      <c r="BH370" s="84"/>
      <c r="BI370" s="84"/>
      <c r="BJ370" s="84"/>
      <c r="BK370" s="84"/>
      <c r="BL370" s="84"/>
    </row>
    <row r="371" s="6" customFormat="1" ht="12.75" spans="1:63">
      <c r="A371" s="77" t="s">
        <v>613</v>
      </c>
      <c r="B371" s="77" t="s">
        <v>614</v>
      </c>
      <c r="C371" s="77" t="s">
        <v>615</v>
      </c>
      <c r="D371" s="77" t="s">
        <v>616</v>
      </c>
      <c r="E371" s="77" t="s">
        <v>494</v>
      </c>
      <c r="F371" s="47" t="s">
        <v>580</v>
      </c>
      <c r="G371" s="77" t="s">
        <v>617</v>
      </c>
      <c r="H371" s="77" t="s">
        <v>572</v>
      </c>
      <c r="I371" s="47"/>
      <c r="J371" s="47"/>
      <c r="K371" s="47"/>
      <c r="L371" s="47"/>
      <c r="M371" s="47"/>
      <c r="N371" s="47"/>
      <c r="O371" s="84"/>
      <c r="P371" s="85"/>
      <c r="Q371" s="84"/>
      <c r="R371" s="84"/>
      <c r="S371" s="84"/>
      <c r="T371" s="84"/>
      <c r="U371" s="84"/>
      <c r="V371" s="84"/>
      <c r="W371" s="84"/>
      <c r="X371" s="84"/>
      <c r="Y371" s="84"/>
      <c r="Z371" s="84"/>
      <c r="AA371" s="84"/>
      <c r="AB371" s="84"/>
      <c r="AC371" s="84"/>
      <c r="AD371" s="84"/>
      <c r="AE371" s="84"/>
      <c r="AF371" s="84"/>
      <c r="AG371" s="84"/>
      <c r="AH371" s="84"/>
      <c r="AI371" s="84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  <c r="AV371" s="84"/>
      <c r="AW371" s="84"/>
      <c r="AX371" s="84"/>
      <c r="AY371" s="84"/>
      <c r="AZ371" s="84"/>
      <c r="BA371" s="84"/>
      <c r="BB371" s="84"/>
      <c r="BC371" s="84"/>
      <c r="BD371" s="84"/>
      <c r="BE371" s="84"/>
      <c r="BF371" s="84"/>
      <c r="BG371" s="84"/>
      <c r="BH371" s="84"/>
      <c r="BI371" s="84"/>
      <c r="BJ371" s="84"/>
      <c r="BK371" s="84"/>
    </row>
    <row r="372" s="5" customFormat="1" ht="12.75" spans="1:63">
      <c r="A372" s="77">
        <v>5</v>
      </c>
      <c r="B372" s="77">
        <v>1</v>
      </c>
      <c r="C372" s="77">
        <v>4</v>
      </c>
      <c r="D372" s="77">
        <v>2</v>
      </c>
      <c r="E372" s="77">
        <v>1</v>
      </c>
      <c r="F372" s="47">
        <v>1</v>
      </c>
      <c r="G372" s="77">
        <v>6</v>
      </c>
      <c r="H372" s="77">
        <v>5</v>
      </c>
      <c r="I372" s="47"/>
      <c r="J372" s="47"/>
      <c r="K372" s="47"/>
      <c r="L372" s="47"/>
      <c r="M372" s="47"/>
      <c r="N372" s="47"/>
      <c r="O372" s="84"/>
      <c r="P372" s="85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4"/>
    </row>
    <row r="373" s="6" customFormat="1" ht="12.75" spans="1:64">
      <c r="A373" s="37">
        <v>74</v>
      </c>
      <c r="B373" s="37">
        <v>68</v>
      </c>
      <c r="C373" s="37">
        <v>86</v>
      </c>
      <c r="D373" s="37">
        <v>87</v>
      </c>
      <c r="E373" s="37">
        <v>96</v>
      </c>
      <c r="F373" s="37">
        <v>83</v>
      </c>
      <c r="G373" s="37">
        <v>95</v>
      </c>
      <c r="H373" s="37">
        <v>91</v>
      </c>
      <c r="I373" s="37"/>
      <c r="J373" s="37"/>
      <c r="K373" s="37"/>
      <c r="L373" s="37"/>
      <c r="M373" s="37"/>
      <c r="N373" s="37"/>
      <c r="O373" s="37"/>
      <c r="P373" s="84"/>
      <c r="Q373" s="85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84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  <c r="AV373" s="84"/>
      <c r="AW373" s="84"/>
      <c r="AX373" s="84"/>
      <c r="AY373" s="84"/>
      <c r="AZ373" s="84"/>
      <c r="BA373" s="84"/>
      <c r="BB373" s="84"/>
      <c r="BC373" s="84"/>
      <c r="BD373" s="84"/>
      <c r="BE373" s="84"/>
      <c r="BF373" s="84"/>
      <c r="BG373" s="84"/>
      <c r="BH373" s="84"/>
      <c r="BI373" s="84"/>
      <c r="BJ373" s="84"/>
      <c r="BK373" s="84"/>
      <c r="BL373" s="84"/>
    </row>
    <row r="374" s="6" customFormat="1" ht="12.75" spans="1:64">
      <c r="A374" s="51" t="s">
        <v>618</v>
      </c>
      <c r="B374" s="47" t="s">
        <v>2</v>
      </c>
      <c r="C374" s="47">
        <v>25</v>
      </c>
      <c r="D374" s="47" t="s">
        <v>3</v>
      </c>
      <c r="E374" s="47" t="s">
        <v>612</v>
      </c>
      <c r="F374" s="47" t="s">
        <v>5</v>
      </c>
      <c r="G374" s="16">
        <f>(A376*A377+B376*B377+C376*C377+D376*D377+E376*E377+F376*F377+G376*G377)/C374</f>
        <v>86.56</v>
      </c>
      <c r="H374" s="47"/>
      <c r="I374" s="47"/>
      <c r="J374" s="47"/>
      <c r="K374" s="47"/>
      <c r="L374" s="47"/>
      <c r="M374" s="47"/>
      <c r="N374" s="47"/>
      <c r="O374" s="47"/>
      <c r="P374" s="84"/>
      <c r="Q374" s="85"/>
      <c r="R374" s="84"/>
      <c r="S374" s="84"/>
      <c r="T374" s="84"/>
      <c r="U374" s="84"/>
      <c r="V374" s="84"/>
      <c r="W374" s="84"/>
      <c r="X374" s="84"/>
      <c r="Y374" s="84"/>
      <c r="Z374" s="84"/>
      <c r="AA374" s="84"/>
      <c r="AB374" s="84"/>
      <c r="AC374" s="84"/>
      <c r="AD374" s="84"/>
      <c r="AE374" s="84"/>
      <c r="AF374" s="84"/>
      <c r="AG374" s="84"/>
      <c r="AH374" s="84"/>
      <c r="AI374" s="84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  <c r="AV374" s="84"/>
      <c r="AW374" s="84"/>
      <c r="AX374" s="84"/>
      <c r="AY374" s="84"/>
      <c r="AZ374" s="84"/>
      <c r="BA374" s="84"/>
      <c r="BB374" s="84"/>
      <c r="BC374" s="84"/>
      <c r="BD374" s="84"/>
      <c r="BE374" s="84"/>
      <c r="BF374" s="84"/>
      <c r="BG374" s="84"/>
      <c r="BH374" s="84"/>
      <c r="BI374" s="84"/>
      <c r="BJ374" s="84"/>
      <c r="BK374" s="84"/>
      <c r="BL374" s="84"/>
    </row>
    <row r="375" s="6" customFormat="1" ht="12.75" spans="1:63">
      <c r="A375" s="77" t="s">
        <v>619</v>
      </c>
      <c r="B375" s="77" t="s">
        <v>605</v>
      </c>
      <c r="C375" s="77" t="s">
        <v>585</v>
      </c>
      <c r="D375" s="77" t="s">
        <v>509</v>
      </c>
      <c r="E375" s="77" t="s">
        <v>616</v>
      </c>
      <c r="F375" s="77" t="s">
        <v>620</v>
      </c>
      <c r="G375" s="78" t="s">
        <v>621</v>
      </c>
      <c r="H375" s="47"/>
      <c r="I375" s="47"/>
      <c r="J375" s="47"/>
      <c r="K375" s="47"/>
      <c r="L375" s="47"/>
      <c r="M375" s="47"/>
      <c r="N375" s="47"/>
      <c r="O375" s="84"/>
      <c r="P375" s="85"/>
      <c r="Q375" s="84"/>
      <c r="R375" s="84"/>
      <c r="S375" s="84"/>
      <c r="T375" s="84"/>
      <c r="U375" s="84"/>
      <c r="V375" s="84"/>
      <c r="W375" s="84"/>
      <c r="X375" s="84"/>
      <c r="Y375" s="84"/>
      <c r="Z375" s="84"/>
      <c r="AA375" s="84"/>
      <c r="AB375" s="84"/>
      <c r="AC375" s="84"/>
      <c r="AD375" s="84"/>
      <c r="AE375" s="84"/>
      <c r="AF375" s="84"/>
      <c r="AG375" s="84"/>
      <c r="AH375" s="84"/>
      <c r="AI375" s="84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  <c r="AV375" s="84"/>
      <c r="AW375" s="84"/>
      <c r="AX375" s="84"/>
      <c r="AY375" s="84"/>
      <c r="AZ375" s="84"/>
      <c r="BA375" s="84"/>
      <c r="BB375" s="84"/>
      <c r="BC375" s="84"/>
      <c r="BD375" s="84"/>
      <c r="BE375" s="84"/>
      <c r="BF375" s="84"/>
      <c r="BG375" s="84"/>
      <c r="BH375" s="84"/>
      <c r="BI375" s="84"/>
      <c r="BJ375" s="84"/>
      <c r="BK375" s="84"/>
    </row>
    <row r="376" s="5" customFormat="1" ht="12.75" spans="1:63">
      <c r="A376" s="77">
        <v>5</v>
      </c>
      <c r="B376" s="77">
        <v>3</v>
      </c>
      <c r="C376" s="77">
        <v>1</v>
      </c>
      <c r="D376" s="77">
        <v>1</v>
      </c>
      <c r="E376" s="77">
        <v>4</v>
      </c>
      <c r="F376" s="77">
        <v>6</v>
      </c>
      <c r="G376" s="78">
        <v>5</v>
      </c>
      <c r="H376" s="47"/>
      <c r="I376" s="47"/>
      <c r="J376" s="47"/>
      <c r="K376" s="47"/>
      <c r="L376" s="47"/>
      <c r="M376" s="47"/>
      <c r="N376" s="47"/>
      <c r="O376" s="84"/>
      <c r="P376" s="85"/>
      <c r="Q376" s="84"/>
      <c r="R376" s="84"/>
      <c r="S376" s="84"/>
      <c r="T376" s="84"/>
      <c r="U376" s="84"/>
      <c r="V376" s="84"/>
      <c r="W376" s="84"/>
      <c r="X376" s="84"/>
      <c r="Y376" s="84"/>
      <c r="Z376" s="84"/>
      <c r="AA376" s="84"/>
      <c r="AB376" s="84"/>
      <c r="AC376" s="84"/>
      <c r="AD376" s="84"/>
      <c r="AE376" s="84"/>
      <c r="AF376" s="84"/>
      <c r="AG376" s="84"/>
      <c r="AH376" s="84"/>
      <c r="AI376" s="84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  <c r="AV376" s="84"/>
      <c r="AW376" s="84"/>
      <c r="AX376" s="84"/>
      <c r="AY376" s="84"/>
      <c r="AZ376" s="84"/>
      <c r="BA376" s="84"/>
      <c r="BB376" s="84"/>
      <c r="BC376" s="84"/>
      <c r="BD376" s="84"/>
      <c r="BE376" s="84"/>
      <c r="BF376" s="84"/>
      <c r="BG376" s="84"/>
      <c r="BH376" s="84"/>
      <c r="BI376" s="84"/>
      <c r="BJ376" s="84"/>
      <c r="BK376" s="84"/>
    </row>
    <row r="377" s="6" customFormat="1" ht="12.75" spans="1:64">
      <c r="A377" s="37">
        <v>82</v>
      </c>
      <c r="B377" s="37">
        <v>94</v>
      </c>
      <c r="C377" s="37">
        <v>76</v>
      </c>
      <c r="D377" s="37">
        <v>71</v>
      </c>
      <c r="E377" s="37">
        <v>87</v>
      </c>
      <c r="F377" s="37">
        <v>87</v>
      </c>
      <c r="G377" s="37">
        <v>91</v>
      </c>
      <c r="H377" s="37"/>
      <c r="I377" s="37"/>
      <c r="J377" s="37"/>
      <c r="K377" s="37"/>
      <c r="L377" s="37"/>
      <c r="M377" s="37"/>
      <c r="N377" s="37"/>
      <c r="O377" s="37"/>
      <c r="P377" s="84"/>
      <c r="Q377" s="85"/>
      <c r="R377" s="84"/>
      <c r="S377" s="84"/>
      <c r="T377" s="84"/>
      <c r="U377" s="84"/>
      <c r="V377" s="84"/>
      <c r="W377" s="84"/>
      <c r="X377" s="84"/>
      <c r="Y377" s="84"/>
      <c r="Z377" s="84"/>
      <c r="AA377" s="84"/>
      <c r="AB377" s="84"/>
      <c r="AC377" s="84"/>
      <c r="AD377" s="84"/>
      <c r="AE377" s="84"/>
      <c r="AF377" s="84"/>
      <c r="AG377" s="84"/>
      <c r="AH377" s="84"/>
      <c r="AI377" s="84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  <c r="AV377" s="84"/>
      <c r="AW377" s="84"/>
      <c r="AX377" s="84"/>
      <c r="AY377" s="84"/>
      <c r="AZ377" s="84"/>
      <c r="BA377" s="84"/>
      <c r="BB377" s="84"/>
      <c r="BC377" s="84"/>
      <c r="BD377" s="84"/>
      <c r="BE377" s="84"/>
      <c r="BF377" s="84"/>
      <c r="BG377" s="84"/>
      <c r="BH377" s="84"/>
      <c r="BI377" s="84"/>
      <c r="BJ377" s="84"/>
      <c r="BK377" s="84"/>
      <c r="BL377" s="84"/>
    </row>
    <row r="378" s="7" customFormat="1" ht="22.5" spans="1:64">
      <c r="A378" s="13" t="s">
        <v>622</v>
      </c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55"/>
      <c r="Q378" s="57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5"/>
      <c r="BC378" s="55"/>
      <c r="BD378" s="55"/>
      <c r="BE378" s="55"/>
      <c r="BF378" s="55"/>
      <c r="BG378" s="55"/>
      <c r="BH378" s="55"/>
      <c r="BI378" s="55"/>
      <c r="BJ378" s="55"/>
      <c r="BK378" s="55"/>
      <c r="BL378" s="55"/>
    </row>
    <row r="379" s="1" customFormat="1" ht="12.75" spans="1:64">
      <c r="A379" s="14" t="s">
        <v>623</v>
      </c>
      <c r="B379" s="15" t="s">
        <v>2</v>
      </c>
      <c r="C379" s="15">
        <v>27</v>
      </c>
      <c r="D379" s="15" t="s">
        <v>3</v>
      </c>
      <c r="E379" s="15" t="s">
        <v>624</v>
      </c>
      <c r="F379" s="15" t="s">
        <v>5</v>
      </c>
      <c r="G379" s="16">
        <f>(A381*A382+B381*B382+C381*C382+D381*D382+E381*E382+F381*F382+G381*G382+H381*H382)/C379</f>
        <v>74.9259259259259</v>
      </c>
      <c r="H379" s="15"/>
      <c r="I379" s="15"/>
      <c r="J379" s="15"/>
      <c r="K379" s="15"/>
      <c r="L379" s="26"/>
      <c r="M379" s="15"/>
      <c r="N379" s="15"/>
      <c r="O379" s="15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/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</row>
    <row r="380" s="3" customFormat="1" ht="12.75" spans="1:64">
      <c r="A380" s="15" t="s">
        <v>625</v>
      </c>
      <c r="B380" s="15" t="s">
        <v>626</v>
      </c>
      <c r="C380" s="15" t="s">
        <v>627</v>
      </c>
      <c r="D380" s="15" t="s">
        <v>548</v>
      </c>
      <c r="E380" s="15" t="s">
        <v>628</v>
      </c>
      <c r="F380" s="15" t="s">
        <v>629</v>
      </c>
      <c r="G380" s="15"/>
      <c r="H380" s="15"/>
      <c r="I380" s="15"/>
      <c r="J380" s="15"/>
      <c r="K380" s="15"/>
      <c r="L380" s="15"/>
      <c r="M380" s="26"/>
      <c r="N380" s="15"/>
      <c r="O380" s="15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</row>
    <row r="381" s="1" customFormat="1" ht="12.75" spans="1:64">
      <c r="A381" s="15">
        <v>6</v>
      </c>
      <c r="B381" s="15">
        <v>5</v>
      </c>
      <c r="C381" s="15">
        <v>6</v>
      </c>
      <c r="D381" s="15">
        <v>1</v>
      </c>
      <c r="E381" s="15">
        <v>3</v>
      </c>
      <c r="F381" s="15">
        <v>6</v>
      </c>
      <c r="G381" s="15"/>
      <c r="H381" s="15"/>
      <c r="I381" s="15"/>
      <c r="J381" s="15"/>
      <c r="K381" s="15"/>
      <c r="L381" s="15"/>
      <c r="M381" s="26"/>
      <c r="N381" s="15"/>
      <c r="O381" s="15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</row>
    <row r="382" s="3" customFormat="1" ht="12" spans="1:64">
      <c r="A382" s="18">
        <v>59</v>
      </c>
      <c r="B382" s="18">
        <v>81</v>
      </c>
      <c r="C382" s="18">
        <v>68</v>
      </c>
      <c r="D382" s="18">
        <v>67</v>
      </c>
      <c r="E382" s="18">
        <v>77</v>
      </c>
      <c r="F382" s="18">
        <v>93</v>
      </c>
      <c r="G382" s="18"/>
      <c r="H382" s="18"/>
      <c r="I382" s="18"/>
      <c r="J382" s="18"/>
      <c r="K382" s="18"/>
      <c r="L382" s="18"/>
      <c r="M382" s="18"/>
      <c r="N382" s="18"/>
      <c r="O382" s="18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</row>
    <row r="383" s="1" customFormat="1" ht="12.75" spans="1:64">
      <c r="A383" s="14" t="s">
        <v>630</v>
      </c>
      <c r="B383" s="15" t="s">
        <v>2</v>
      </c>
      <c r="C383" s="15">
        <v>24</v>
      </c>
      <c r="D383" s="15" t="s">
        <v>3</v>
      </c>
      <c r="E383" s="15" t="s">
        <v>624</v>
      </c>
      <c r="F383" s="15" t="s">
        <v>5</v>
      </c>
      <c r="G383" s="16">
        <f>(A385*A386+B385*B386+C385*C386+D385*D386+E385*E386+F385*F386+G385*G386)/C383</f>
        <v>86.25</v>
      </c>
      <c r="H383" s="15"/>
      <c r="I383" s="15"/>
      <c r="J383" s="15"/>
      <c r="K383" s="15"/>
      <c r="L383" s="26"/>
      <c r="M383" s="15"/>
      <c r="N383" s="15"/>
      <c r="O383" s="15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</row>
    <row r="384" s="3" customFormat="1" ht="12.75" spans="1:64">
      <c r="A384" s="15" t="s">
        <v>631</v>
      </c>
      <c r="B384" s="15" t="s">
        <v>632</v>
      </c>
      <c r="C384" s="15" t="s">
        <v>633</v>
      </c>
      <c r="D384" s="15" t="s">
        <v>634</v>
      </c>
      <c r="E384" s="15"/>
      <c r="F384" s="15"/>
      <c r="G384" s="15"/>
      <c r="H384" s="15"/>
      <c r="I384" s="15"/>
      <c r="J384" s="15"/>
      <c r="K384" s="15"/>
      <c r="L384" s="15"/>
      <c r="M384" s="26"/>
      <c r="N384" s="15"/>
      <c r="O384" s="15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</row>
    <row r="385" s="1" customFormat="1" ht="12.75" spans="1:64">
      <c r="A385" s="15">
        <v>6</v>
      </c>
      <c r="B385" s="15">
        <v>6</v>
      </c>
      <c r="C385" s="15">
        <v>6</v>
      </c>
      <c r="D385" s="15">
        <v>6</v>
      </c>
      <c r="E385" s="15"/>
      <c r="F385" s="15"/>
      <c r="G385" s="15"/>
      <c r="H385" s="15"/>
      <c r="I385" s="15"/>
      <c r="J385" s="15"/>
      <c r="K385" s="15"/>
      <c r="L385" s="15"/>
      <c r="M385" s="26"/>
      <c r="N385" s="15"/>
      <c r="O385" s="15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</row>
    <row r="386" s="3" customFormat="1" ht="12" spans="1:64">
      <c r="A386" s="18">
        <v>75</v>
      </c>
      <c r="B386" s="18">
        <v>89</v>
      </c>
      <c r="C386" s="18">
        <v>89</v>
      </c>
      <c r="D386" s="18">
        <v>92</v>
      </c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</row>
    <row r="387" s="1" customFormat="1" ht="12.75" spans="1:64">
      <c r="A387" s="14" t="s">
        <v>635</v>
      </c>
      <c r="B387" s="15" t="s">
        <v>2</v>
      </c>
      <c r="C387" s="15">
        <v>27</v>
      </c>
      <c r="D387" s="15" t="s">
        <v>3</v>
      </c>
      <c r="E387" s="15" t="s">
        <v>636</v>
      </c>
      <c r="F387" s="15" t="s">
        <v>5</v>
      </c>
      <c r="G387" s="16">
        <f>(A389*A390+B389*B390+C389*C390+D389*D390+E389*E390+F389*F390+G389*G390+H389*H390)/C387</f>
        <v>85.7037037037037</v>
      </c>
      <c r="H387" s="15"/>
      <c r="I387" s="15"/>
      <c r="J387" s="15"/>
      <c r="K387" s="15"/>
      <c r="L387" s="26"/>
      <c r="M387" s="15"/>
      <c r="N387" s="15"/>
      <c r="O387" s="15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</row>
    <row r="388" s="3" customFormat="1" ht="12.75" spans="1:64">
      <c r="A388" s="15" t="s">
        <v>571</v>
      </c>
      <c r="B388" s="15" t="s">
        <v>637</v>
      </c>
      <c r="C388" s="15" t="s">
        <v>638</v>
      </c>
      <c r="D388" s="15" t="s">
        <v>639</v>
      </c>
      <c r="E388" s="15" t="s">
        <v>640</v>
      </c>
      <c r="F388" s="15" t="s">
        <v>641</v>
      </c>
      <c r="G388" s="15"/>
      <c r="H388" s="15"/>
      <c r="I388" s="15"/>
      <c r="J388" s="15"/>
      <c r="K388" s="15"/>
      <c r="L388" s="15"/>
      <c r="M388" s="26"/>
      <c r="N388" s="15"/>
      <c r="O388" s="15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</row>
    <row r="389" s="1" customFormat="1" ht="12.75" spans="1:64">
      <c r="A389" s="15">
        <v>1</v>
      </c>
      <c r="B389" s="15">
        <v>6</v>
      </c>
      <c r="C389" s="15">
        <v>6</v>
      </c>
      <c r="D389" s="15">
        <v>6</v>
      </c>
      <c r="E389" s="15">
        <v>5</v>
      </c>
      <c r="F389" s="15">
        <v>3</v>
      </c>
      <c r="G389" s="15"/>
      <c r="H389" s="15"/>
      <c r="I389" s="15"/>
      <c r="J389" s="15"/>
      <c r="K389" s="15"/>
      <c r="L389" s="15"/>
      <c r="M389" s="26"/>
      <c r="N389" s="15"/>
      <c r="O389" s="15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</row>
    <row r="390" s="3" customFormat="1" ht="12" spans="1:64">
      <c r="A390" s="18">
        <v>87</v>
      </c>
      <c r="B390" s="18">
        <v>77</v>
      </c>
      <c r="C390" s="18">
        <v>97</v>
      </c>
      <c r="D390" s="18">
        <v>84</v>
      </c>
      <c r="E390" s="18">
        <v>80</v>
      </c>
      <c r="F390" s="18">
        <v>93</v>
      </c>
      <c r="G390" s="18"/>
      <c r="H390" s="18"/>
      <c r="I390" s="18"/>
      <c r="J390" s="18"/>
      <c r="K390" s="18"/>
      <c r="L390" s="18"/>
      <c r="M390" s="18"/>
      <c r="N390" s="18"/>
      <c r="O390" s="18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</row>
    <row r="391" s="1" customFormat="1" ht="12.75" spans="1:64">
      <c r="A391" s="14" t="s">
        <v>642</v>
      </c>
      <c r="B391" s="15" t="s">
        <v>2</v>
      </c>
      <c r="C391" s="15">
        <v>31</v>
      </c>
      <c r="D391" s="15" t="s">
        <v>3</v>
      </c>
      <c r="E391" s="15" t="s">
        <v>636</v>
      </c>
      <c r="F391" s="15" t="s">
        <v>5</v>
      </c>
      <c r="G391" s="16">
        <f>(A393*A394+B393*B394+C393*C394+D393*D394+E393*E394+F393*F394+G393*G394+H393*H394)/C391</f>
        <v>86.6774193548387</v>
      </c>
      <c r="H391" s="15"/>
      <c r="I391" s="15"/>
      <c r="J391" s="15"/>
      <c r="K391" s="15"/>
      <c r="L391" s="26"/>
      <c r="M391" s="15"/>
      <c r="N391" s="15"/>
      <c r="O391" s="15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</row>
    <row r="392" s="3" customFormat="1" ht="12.75" spans="1:64">
      <c r="A392" s="15" t="s">
        <v>643</v>
      </c>
      <c r="B392" s="15" t="s">
        <v>644</v>
      </c>
      <c r="C392" s="15" t="s">
        <v>645</v>
      </c>
      <c r="D392" s="15" t="s">
        <v>646</v>
      </c>
      <c r="E392" s="15" t="s">
        <v>647</v>
      </c>
      <c r="F392" s="15" t="s">
        <v>648</v>
      </c>
      <c r="G392" s="15"/>
      <c r="H392" s="15"/>
      <c r="I392" s="15"/>
      <c r="J392" s="15"/>
      <c r="K392" s="15"/>
      <c r="L392" s="15"/>
      <c r="M392" s="26"/>
      <c r="N392" s="15"/>
      <c r="O392" s="15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</row>
    <row r="393" s="1" customFormat="1" ht="12.75" spans="1:64">
      <c r="A393" s="15">
        <v>6</v>
      </c>
      <c r="B393" s="15">
        <v>6</v>
      </c>
      <c r="C393" s="15">
        <v>6</v>
      </c>
      <c r="D393" s="15">
        <v>4</v>
      </c>
      <c r="E393" s="15">
        <v>4</v>
      </c>
      <c r="F393" s="15">
        <v>5</v>
      </c>
      <c r="G393" s="15"/>
      <c r="H393" s="15"/>
      <c r="I393" s="15"/>
      <c r="J393" s="15"/>
      <c r="K393" s="15"/>
      <c r="L393" s="15"/>
      <c r="M393" s="26"/>
      <c r="N393" s="15"/>
      <c r="O393" s="15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</row>
    <row r="394" s="3" customFormat="1" ht="12" spans="1:64">
      <c r="A394" s="18">
        <v>84</v>
      </c>
      <c r="B394" s="18">
        <v>79</v>
      </c>
      <c r="C394" s="18">
        <v>85</v>
      </c>
      <c r="D394" s="18">
        <v>94</v>
      </c>
      <c r="E394" s="18">
        <v>87</v>
      </c>
      <c r="F394" s="18">
        <v>95</v>
      </c>
      <c r="G394" s="18"/>
      <c r="H394" s="18"/>
      <c r="I394" s="18"/>
      <c r="J394" s="18"/>
      <c r="K394" s="18"/>
      <c r="L394" s="18"/>
      <c r="M394" s="18"/>
      <c r="N394" s="18"/>
      <c r="O394" s="18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</row>
    <row r="395" s="1" customFormat="1" ht="12.75" spans="1:64">
      <c r="A395" s="14" t="s">
        <v>649</v>
      </c>
      <c r="B395" s="15" t="s">
        <v>2</v>
      </c>
      <c r="C395" s="15">
        <v>37</v>
      </c>
      <c r="D395" s="15" t="s">
        <v>3</v>
      </c>
      <c r="E395" s="15" t="s">
        <v>650</v>
      </c>
      <c r="F395" s="15" t="s">
        <v>5</v>
      </c>
      <c r="G395" s="16">
        <f>(A397*A398+B397*B398+C397*C398+D397*D398+E397*E398+F397*F398+G397*G398+H397*H398+I397*I398)/C395</f>
        <v>83.9189189189189</v>
      </c>
      <c r="H395" s="15"/>
      <c r="I395" s="15"/>
      <c r="J395" s="15"/>
      <c r="K395" s="15"/>
      <c r="L395" s="26"/>
      <c r="M395" s="15"/>
      <c r="N395" s="15"/>
      <c r="O395" s="15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</row>
    <row r="396" s="3" customFormat="1" ht="12.75" spans="1:64">
      <c r="A396" s="15" t="s">
        <v>651</v>
      </c>
      <c r="B396" s="15" t="s">
        <v>652</v>
      </c>
      <c r="C396" s="15" t="s">
        <v>653</v>
      </c>
      <c r="D396" s="15" t="s">
        <v>654</v>
      </c>
      <c r="E396" s="15" t="s">
        <v>655</v>
      </c>
      <c r="F396" s="15" t="s">
        <v>647</v>
      </c>
      <c r="G396" s="15" t="s">
        <v>509</v>
      </c>
      <c r="H396" s="15" t="s">
        <v>656</v>
      </c>
      <c r="I396" s="15"/>
      <c r="J396" s="15"/>
      <c r="K396" s="15"/>
      <c r="L396" s="15"/>
      <c r="M396" s="26"/>
      <c r="N396" s="15"/>
      <c r="O396" s="15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</row>
    <row r="397" s="1" customFormat="1" ht="12.75" spans="1:64">
      <c r="A397" s="15">
        <v>6</v>
      </c>
      <c r="B397" s="15">
        <v>6</v>
      </c>
      <c r="C397" s="15">
        <v>5</v>
      </c>
      <c r="D397" s="15">
        <v>6</v>
      </c>
      <c r="E397" s="15">
        <v>6</v>
      </c>
      <c r="F397" s="15">
        <v>2</v>
      </c>
      <c r="G397" s="15">
        <v>1</v>
      </c>
      <c r="H397" s="15">
        <v>5</v>
      </c>
      <c r="I397" s="15"/>
      <c r="J397" s="15"/>
      <c r="K397" s="15"/>
      <c r="L397" s="15"/>
      <c r="M397" s="26"/>
      <c r="N397" s="15"/>
      <c r="O397" s="15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</row>
    <row r="398" s="3" customFormat="1" ht="12" spans="1:64">
      <c r="A398" s="18">
        <v>79</v>
      </c>
      <c r="B398" s="18">
        <v>74</v>
      </c>
      <c r="C398" s="18">
        <v>89</v>
      </c>
      <c r="D398" s="18">
        <v>80</v>
      </c>
      <c r="E398" s="18">
        <v>92</v>
      </c>
      <c r="F398" s="18">
        <v>87</v>
      </c>
      <c r="G398" s="18">
        <v>71</v>
      </c>
      <c r="H398" s="18">
        <v>93</v>
      </c>
      <c r="I398" s="18"/>
      <c r="J398" s="18"/>
      <c r="K398" s="18"/>
      <c r="L398" s="18"/>
      <c r="M398" s="18"/>
      <c r="N398" s="18"/>
      <c r="O398" s="18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</row>
    <row r="399" s="1" customFormat="1" ht="12.75" spans="1:64">
      <c r="A399" s="14" t="s">
        <v>657</v>
      </c>
      <c r="B399" s="15" t="s">
        <v>2</v>
      </c>
      <c r="C399" s="15">
        <v>31</v>
      </c>
      <c r="D399" s="15" t="s">
        <v>3</v>
      </c>
      <c r="E399" s="15" t="s">
        <v>658</v>
      </c>
      <c r="F399" s="15" t="s">
        <v>5</v>
      </c>
      <c r="G399" s="16">
        <f>(A401*A402+B401*B402+C401*C402+D401*D402+E401*E402+F401*F402+G401*G402+H401*H402)/C399</f>
        <v>84.2903225806452</v>
      </c>
      <c r="H399" s="15"/>
      <c r="I399" s="15"/>
      <c r="J399" s="15"/>
      <c r="K399" s="15"/>
      <c r="L399" s="26"/>
      <c r="M399" s="15"/>
      <c r="N399" s="15"/>
      <c r="O399" s="15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</row>
    <row r="400" s="3" customFormat="1" ht="12.75" spans="1:63">
      <c r="A400" s="15" t="s">
        <v>659</v>
      </c>
      <c r="B400" s="15" t="s">
        <v>660</v>
      </c>
      <c r="C400" s="15" t="s">
        <v>661</v>
      </c>
      <c r="D400" s="15" t="s">
        <v>662</v>
      </c>
      <c r="E400" s="15" t="s">
        <v>663</v>
      </c>
      <c r="F400" s="15" t="s">
        <v>641</v>
      </c>
      <c r="G400" s="15" t="s">
        <v>664</v>
      </c>
      <c r="H400" s="15"/>
      <c r="I400" s="15"/>
      <c r="J400" s="15"/>
      <c r="K400" s="15"/>
      <c r="L400" s="26"/>
      <c r="M400" s="15"/>
      <c r="N400" s="15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</row>
    <row r="401" s="1" customFormat="1" ht="12.75" spans="1:63">
      <c r="A401" s="15">
        <v>6</v>
      </c>
      <c r="B401" s="15">
        <v>6</v>
      </c>
      <c r="C401" s="15">
        <v>6</v>
      </c>
      <c r="D401" s="15">
        <v>4</v>
      </c>
      <c r="E401" s="15">
        <v>6</v>
      </c>
      <c r="F401" s="15">
        <v>1</v>
      </c>
      <c r="G401" s="15">
        <v>2</v>
      </c>
      <c r="H401" s="15"/>
      <c r="I401" s="15"/>
      <c r="J401" s="15"/>
      <c r="K401" s="15"/>
      <c r="L401" s="26"/>
      <c r="M401" s="15"/>
      <c r="N401" s="15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/>
      <c r="AV401" s="27"/>
      <c r="AW401" s="27"/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</row>
    <row r="402" s="3" customFormat="1" ht="12" spans="1:64">
      <c r="A402" s="18">
        <v>79</v>
      </c>
      <c r="B402" s="18">
        <v>83</v>
      </c>
      <c r="C402" s="18">
        <v>86</v>
      </c>
      <c r="D402" s="18">
        <v>72</v>
      </c>
      <c r="E402" s="18">
        <v>93</v>
      </c>
      <c r="F402" s="18">
        <v>93</v>
      </c>
      <c r="G402" s="18">
        <v>93</v>
      </c>
      <c r="H402" s="18"/>
      <c r="I402" s="18"/>
      <c r="J402" s="18"/>
      <c r="K402" s="18"/>
      <c r="L402" s="18"/>
      <c r="M402" s="18"/>
      <c r="N402" s="18"/>
      <c r="O402" s="18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/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</row>
    <row r="403" s="1" customFormat="1" ht="12.75" spans="1:64">
      <c r="A403" s="14" t="s">
        <v>665</v>
      </c>
      <c r="B403" s="15" t="s">
        <v>2</v>
      </c>
      <c r="C403" s="15">
        <v>27</v>
      </c>
      <c r="D403" s="15" t="s">
        <v>3</v>
      </c>
      <c r="E403" s="15" t="s">
        <v>658</v>
      </c>
      <c r="F403" s="15" t="s">
        <v>5</v>
      </c>
      <c r="G403" s="16">
        <f>(A405*A406+B405*B406+C405*C406+D405*D406+E405*E406+F405*F406+G405*G406+H405*H406)/C403</f>
        <v>87.2962962962963</v>
      </c>
      <c r="H403" s="15"/>
      <c r="I403" s="15"/>
      <c r="J403" s="15"/>
      <c r="K403" s="15"/>
      <c r="L403" s="26"/>
      <c r="M403" s="15"/>
      <c r="N403" s="15"/>
      <c r="O403" s="15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</row>
    <row r="404" s="3" customFormat="1" ht="12.75" spans="1:63">
      <c r="A404" s="15" t="s">
        <v>666</v>
      </c>
      <c r="B404" s="15" t="s">
        <v>667</v>
      </c>
      <c r="C404" s="15" t="s">
        <v>668</v>
      </c>
      <c r="D404" s="15" t="s">
        <v>662</v>
      </c>
      <c r="E404" s="15" t="s">
        <v>669</v>
      </c>
      <c r="F404" s="15" t="s">
        <v>670</v>
      </c>
      <c r="G404" s="15" t="s">
        <v>641</v>
      </c>
      <c r="H404" s="15"/>
      <c r="I404" s="15"/>
      <c r="J404" s="15"/>
      <c r="K404" s="15"/>
      <c r="L404" s="26"/>
      <c r="M404" s="15"/>
      <c r="N404" s="15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</row>
    <row r="405" s="1" customFormat="1" ht="12.75" spans="1:63">
      <c r="A405" s="15">
        <v>5</v>
      </c>
      <c r="B405" s="15">
        <v>6</v>
      </c>
      <c r="C405" s="15">
        <v>5</v>
      </c>
      <c r="D405" s="15">
        <v>2</v>
      </c>
      <c r="E405" s="15">
        <v>1</v>
      </c>
      <c r="F405" s="15">
        <v>6</v>
      </c>
      <c r="G405" s="15">
        <v>2</v>
      </c>
      <c r="H405" s="15"/>
      <c r="I405" s="15"/>
      <c r="J405" s="15"/>
      <c r="K405" s="15"/>
      <c r="L405" s="26"/>
      <c r="M405" s="15"/>
      <c r="N405" s="15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</row>
    <row r="406" s="3" customFormat="1" ht="12" spans="1:64">
      <c r="A406" s="18">
        <v>86</v>
      </c>
      <c r="B406" s="18">
        <v>90</v>
      </c>
      <c r="C406" s="18">
        <v>82</v>
      </c>
      <c r="D406" s="18">
        <v>72</v>
      </c>
      <c r="E406" s="18">
        <v>95</v>
      </c>
      <c r="F406" s="18">
        <v>92</v>
      </c>
      <c r="G406" s="18">
        <v>93</v>
      </c>
      <c r="H406" s="18"/>
      <c r="I406" s="18"/>
      <c r="J406" s="18"/>
      <c r="K406" s="18"/>
      <c r="L406" s="18"/>
      <c r="M406" s="18"/>
      <c r="N406" s="18"/>
      <c r="O406" s="18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</row>
    <row r="407" s="1" customFormat="1" ht="12.75" spans="1:64">
      <c r="A407" s="14" t="s">
        <v>671</v>
      </c>
      <c r="B407" s="15" t="s">
        <v>2</v>
      </c>
      <c r="C407" s="15">
        <v>30</v>
      </c>
      <c r="D407" s="15" t="s">
        <v>3</v>
      </c>
      <c r="E407" s="15" t="s">
        <v>658</v>
      </c>
      <c r="F407" s="15" t="s">
        <v>5</v>
      </c>
      <c r="G407" s="16">
        <f>(A409*A410+B409*B410+C409*C410+D409*D410+E409*E410+F409*F410+G409*G410)/C407</f>
        <v>90.8333333333333</v>
      </c>
      <c r="H407" s="15"/>
      <c r="I407" s="15"/>
      <c r="J407" s="15"/>
      <c r="K407" s="15"/>
      <c r="L407" s="26"/>
      <c r="M407" s="15"/>
      <c r="N407" s="15"/>
      <c r="O407" s="15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</row>
    <row r="408" s="3" customFormat="1" ht="12.75" spans="1:64">
      <c r="A408" s="15" t="s">
        <v>585</v>
      </c>
      <c r="B408" s="15" t="s">
        <v>672</v>
      </c>
      <c r="C408" s="15" t="s">
        <v>673</v>
      </c>
      <c r="D408" s="15" t="s">
        <v>674</v>
      </c>
      <c r="E408" s="15" t="s">
        <v>656</v>
      </c>
      <c r="F408" s="15" t="s">
        <v>664</v>
      </c>
      <c r="G408" s="15" t="s">
        <v>675</v>
      </c>
      <c r="H408" s="15"/>
      <c r="I408" s="15"/>
      <c r="J408" s="15"/>
      <c r="K408" s="15"/>
      <c r="L408" s="15"/>
      <c r="M408" s="26"/>
      <c r="N408" s="15"/>
      <c r="O408" s="15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/>
    </row>
    <row r="409" s="1" customFormat="1" ht="12.75" spans="1:64">
      <c r="A409" s="15">
        <v>1</v>
      </c>
      <c r="B409" s="15">
        <v>6</v>
      </c>
      <c r="C409" s="15">
        <v>6</v>
      </c>
      <c r="D409" s="15">
        <v>6</v>
      </c>
      <c r="E409" s="15">
        <v>1</v>
      </c>
      <c r="F409" s="15">
        <v>4</v>
      </c>
      <c r="G409" s="15">
        <v>6</v>
      </c>
      <c r="H409" s="15"/>
      <c r="I409" s="15"/>
      <c r="J409" s="15"/>
      <c r="K409" s="15"/>
      <c r="L409" s="15"/>
      <c r="M409" s="26"/>
      <c r="N409" s="15"/>
      <c r="O409" s="15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</row>
    <row r="410" s="3" customFormat="1" ht="12" spans="1:64">
      <c r="A410" s="18">
        <v>76</v>
      </c>
      <c r="B410" s="18">
        <v>89</v>
      </c>
      <c r="C410" s="18">
        <v>88</v>
      </c>
      <c r="D410" s="18">
        <v>91</v>
      </c>
      <c r="E410" s="18">
        <v>93</v>
      </c>
      <c r="F410" s="18">
        <v>93</v>
      </c>
      <c r="G410" s="18">
        <v>96</v>
      </c>
      <c r="H410" s="18"/>
      <c r="I410" s="18"/>
      <c r="J410" s="18"/>
      <c r="K410" s="18"/>
      <c r="L410" s="18"/>
      <c r="M410" s="18"/>
      <c r="N410" s="18"/>
      <c r="O410" s="18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/>
    </row>
    <row r="411" s="1" customFormat="1" ht="12.75" spans="1:64">
      <c r="A411" s="14" t="s">
        <v>676</v>
      </c>
      <c r="B411" s="15" t="s">
        <v>2</v>
      </c>
      <c r="C411" s="15">
        <v>37</v>
      </c>
      <c r="D411" s="15" t="s">
        <v>3</v>
      </c>
      <c r="E411" s="15" t="s">
        <v>677</v>
      </c>
      <c r="F411" s="15" t="s">
        <v>5</v>
      </c>
      <c r="G411" s="16">
        <f>(A413*A414+B413*B414+C413*C414+D413*D414+E413*E414+F413*F414+G413*G414+H413*H414+I413*I414+J413*J414)/C411</f>
        <v>87.054054054054</v>
      </c>
      <c r="H411" s="15"/>
      <c r="I411" s="15"/>
      <c r="J411" s="15"/>
      <c r="K411" s="15"/>
      <c r="L411" s="26"/>
      <c r="M411" s="15"/>
      <c r="N411" s="15"/>
      <c r="O411" s="15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</row>
    <row r="412" s="3" customFormat="1" ht="12.75" spans="1:64">
      <c r="A412" s="15" t="s">
        <v>614</v>
      </c>
      <c r="B412" s="15" t="s">
        <v>615</v>
      </c>
      <c r="C412" s="15" t="s">
        <v>619</v>
      </c>
      <c r="D412" s="15" t="s">
        <v>678</v>
      </c>
      <c r="E412" s="15" t="s">
        <v>653</v>
      </c>
      <c r="F412" s="15" t="s">
        <v>679</v>
      </c>
      <c r="G412" s="15" t="s">
        <v>646</v>
      </c>
      <c r="H412" s="15" t="s">
        <v>680</v>
      </c>
      <c r="I412" s="15" t="s">
        <v>681</v>
      </c>
      <c r="J412" s="15" t="s">
        <v>541</v>
      </c>
      <c r="K412" s="15"/>
      <c r="L412" s="15"/>
      <c r="M412" s="26"/>
      <c r="N412" s="15"/>
      <c r="O412" s="15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/>
      <c r="AS412" s="27"/>
      <c r="AT412" s="27"/>
      <c r="AU412" s="27"/>
      <c r="AV412" s="27"/>
      <c r="AW412" s="27"/>
      <c r="AX412" s="27"/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/>
      <c r="BJ412" s="27"/>
      <c r="BK412" s="27"/>
      <c r="BL412" s="27"/>
    </row>
    <row r="413" s="1" customFormat="1" ht="12.75" spans="1:64">
      <c r="A413" s="15">
        <v>3</v>
      </c>
      <c r="B413" s="15">
        <v>1</v>
      </c>
      <c r="C413" s="15">
        <v>1</v>
      </c>
      <c r="D413" s="15">
        <v>6</v>
      </c>
      <c r="E413" s="15">
        <v>1</v>
      </c>
      <c r="F413" s="15">
        <v>6</v>
      </c>
      <c r="G413" s="15">
        <v>2</v>
      </c>
      <c r="H413" s="15">
        <v>5</v>
      </c>
      <c r="I413" s="15">
        <v>6</v>
      </c>
      <c r="J413" s="15">
        <v>6</v>
      </c>
      <c r="K413" s="15"/>
      <c r="L413" s="15"/>
      <c r="M413" s="26"/>
      <c r="N413" s="15"/>
      <c r="O413" s="15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</row>
    <row r="414" s="3" customFormat="1" ht="12" spans="1:64">
      <c r="A414" s="18">
        <v>68</v>
      </c>
      <c r="B414" s="18">
        <v>86</v>
      </c>
      <c r="C414" s="18">
        <v>82</v>
      </c>
      <c r="D414" s="18">
        <v>78</v>
      </c>
      <c r="E414" s="18">
        <v>89</v>
      </c>
      <c r="F414" s="18">
        <v>86</v>
      </c>
      <c r="G414" s="18">
        <v>94</v>
      </c>
      <c r="H414" s="18">
        <v>92</v>
      </c>
      <c r="I414" s="18">
        <v>91</v>
      </c>
      <c r="J414" s="18">
        <v>97</v>
      </c>
      <c r="K414" s="18"/>
      <c r="L414" s="18"/>
      <c r="M414" s="18"/>
      <c r="N414" s="18"/>
      <c r="O414" s="18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/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</row>
    <row r="415" s="1" customFormat="1" ht="12.75" spans="1:64">
      <c r="A415" s="14" t="s">
        <v>682</v>
      </c>
      <c r="B415" s="15" t="s">
        <v>2</v>
      </c>
      <c r="C415" s="15">
        <v>7</v>
      </c>
      <c r="D415" s="15" t="s">
        <v>3</v>
      </c>
      <c r="E415" s="15" t="s">
        <v>480</v>
      </c>
      <c r="F415" s="15" t="s">
        <v>5</v>
      </c>
      <c r="G415" s="16">
        <f>(A417*A418+B417*B418+C417*C418+D417*D418)/C415</f>
        <v>89.8571428571429</v>
      </c>
      <c r="H415" s="15"/>
      <c r="I415" s="15"/>
      <c r="J415" s="15"/>
      <c r="K415" s="15"/>
      <c r="L415" s="26"/>
      <c r="M415" s="15"/>
      <c r="N415" s="15"/>
      <c r="O415" s="15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/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</row>
    <row r="416" s="3" customFormat="1" ht="12.75" spans="1:63">
      <c r="A416" s="15" t="s">
        <v>613</v>
      </c>
      <c r="B416" s="15" t="s">
        <v>640</v>
      </c>
      <c r="C416" s="15" t="s">
        <v>669</v>
      </c>
      <c r="D416" s="15"/>
      <c r="E416" s="15"/>
      <c r="F416" s="15"/>
      <c r="G416" s="15"/>
      <c r="H416" s="15"/>
      <c r="I416" s="15"/>
      <c r="J416" s="15"/>
      <c r="K416" s="15"/>
      <c r="L416" s="26"/>
      <c r="M416" s="15"/>
      <c r="N416" s="15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</row>
    <row r="417" s="1" customFormat="1" ht="12.75" spans="1:63">
      <c r="A417" s="15">
        <v>1</v>
      </c>
      <c r="B417" s="15">
        <v>1</v>
      </c>
      <c r="C417" s="15">
        <v>5</v>
      </c>
      <c r="D417" s="15"/>
      <c r="E417" s="15"/>
      <c r="F417" s="15"/>
      <c r="G417" s="15"/>
      <c r="H417" s="15"/>
      <c r="I417" s="15"/>
      <c r="J417" s="15"/>
      <c r="K417" s="15"/>
      <c r="L417" s="26"/>
      <c r="M417" s="15"/>
      <c r="N417" s="15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  <c r="AQ417" s="27"/>
      <c r="AR417" s="27"/>
      <c r="AS417" s="27"/>
      <c r="AT417" s="27"/>
      <c r="AU417" s="27"/>
      <c r="AV417" s="27"/>
      <c r="AW417" s="27"/>
      <c r="AX417" s="27"/>
      <c r="AY417" s="27"/>
      <c r="AZ417" s="27"/>
      <c r="BA417" s="27"/>
      <c r="BB417" s="27"/>
      <c r="BC417" s="27"/>
      <c r="BD417" s="27"/>
      <c r="BE417" s="27"/>
      <c r="BF417" s="27"/>
      <c r="BG417" s="27"/>
      <c r="BH417" s="27"/>
      <c r="BI417" s="27"/>
      <c r="BJ417" s="27"/>
      <c r="BK417" s="27"/>
    </row>
    <row r="418" s="3" customFormat="1" ht="12" spans="1:64">
      <c r="A418" s="18">
        <v>74</v>
      </c>
      <c r="B418" s="18">
        <v>80</v>
      </c>
      <c r="C418" s="18">
        <v>95</v>
      </c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/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</row>
    <row r="419" s="12" customFormat="1" ht="22.5" spans="1:256">
      <c r="A419" s="86" t="s">
        <v>683</v>
      </c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  <c r="EC419" s="1"/>
      <c r="ED419" s="1"/>
      <c r="EE419" s="1"/>
      <c r="EF419" s="1"/>
      <c r="EG419" s="1"/>
      <c r="EH419" s="1"/>
      <c r="EI419" s="1"/>
      <c r="EJ419" s="1"/>
      <c r="EK419" s="1"/>
      <c r="EL419" s="1"/>
      <c r="EM419" s="1"/>
      <c r="EN419" s="1"/>
      <c r="EO419" s="1"/>
      <c r="EP419" s="1"/>
      <c r="EQ419" s="1"/>
      <c r="ER419" s="1"/>
      <c r="ES419" s="1"/>
      <c r="ET419" s="1"/>
      <c r="EU419" s="1"/>
      <c r="EV419" s="1"/>
      <c r="EW419" s="1"/>
      <c r="EX419" s="1"/>
      <c r="EY419" s="1"/>
      <c r="EZ419" s="1"/>
      <c r="FA419" s="1"/>
      <c r="FB419" s="1"/>
      <c r="FC419" s="1"/>
      <c r="FD419" s="1"/>
      <c r="FE419" s="1"/>
      <c r="FF419" s="1"/>
      <c r="FG419" s="1"/>
      <c r="FH419" s="1"/>
      <c r="FI419" s="1"/>
      <c r="FJ419" s="1"/>
      <c r="FK419" s="1"/>
      <c r="FL419" s="1"/>
      <c r="FM419" s="1"/>
      <c r="FN419" s="1"/>
      <c r="FO419" s="1"/>
      <c r="FP419" s="1"/>
      <c r="FQ419" s="1"/>
      <c r="FR419" s="1"/>
      <c r="FS419" s="1"/>
      <c r="FT419" s="1"/>
      <c r="FU419" s="1"/>
      <c r="FV419" s="1"/>
      <c r="FW419" s="1"/>
      <c r="FX419" s="1"/>
      <c r="FY419" s="1"/>
      <c r="FZ419" s="1"/>
      <c r="GA419" s="1"/>
      <c r="GB419" s="1"/>
      <c r="GC419" s="1"/>
      <c r="GD419" s="1"/>
      <c r="GE419" s="1"/>
      <c r="GF419" s="1"/>
      <c r="GG419" s="1"/>
      <c r="GH419" s="1"/>
      <c r="GI419" s="1"/>
      <c r="GJ419" s="1"/>
      <c r="GK419" s="1"/>
      <c r="GL419" s="1"/>
      <c r="GM419" s="1"/>
      <c r="GN419" s="1"/>
      <c r="GO419" s="1"/>
      <c r="GP419" s="1"/>
      <c r="GQ419" s="1"/>
      <c r="GR419" s="1"/>
      <c r="GS419" s="1"/>
      <c r="GT419" s="1"/>
      <c r="GU419" s="1"/>
      <c r="GV419" s="1"/>
      <c r="GW419" s="1"/>
      <c r="GX419" s="1"/>
      <c r="GY419" s="1"/>
      <c r="GZ419" s="1"/>
      <c r="HA419" s="1"/>
      <c r="HB419" s="1"/>
      <c r="HC419" s="1"/>
      <c r="HD419" s="1"/>
      <c r="HE419" s="1"/>
      <c r="HF419" s="1"/>
      <c r="HG419" s="1"/>
      <c r="HH419" s="1"/>
      <c r="HI419" s="1"/>
      <c r="HJ419" s="1"/>
      <c r="HK419" s="1"/>
      <c r="HL419" s="1"/>
      <c r="HM419" s="1"/>
      <c r="HN419" s="1"/>
      <c r="HO419" s="1"/>
      <c r="HP419" s="1"/>
      <c r="HQ419" s="1"/>
      <c r="HR419" s="1"/>
      <c r="HS419" s="1"/>
      <c r="HT419" s="1"/>
      <c r="HU419" s="1"/>
      <c r="HV419" s="1"/>
      <c r="HW419" s="1"/>
      <c r="HX419" s="1"/>
      <c r="HY419" s="1"/>
      <c r="HZ419" s="1"/>
      <c r="IA419" s="1"/>
      <c r="IB419" s="1"/>
      <c r="IC419" s="1"/>
      <c r="ID419" s="1"/>
      <c r="IE419" s="1"/>
      <c r="IF419" s="1"/>
      <c r="IG419" s="1"/>
      <c r="IH419" s="1"/>
      <c r="II419" s="1"/>
      <c r="IJ419" s="1"/>
      <c r="IK419" s="1"/>
      <c r="IL419" s="1"/>
      <c r="IM419" s="1"/>
      <c r="IN419" s="1"/>
      <c r="IO419" s="1"/>
      <c r="IP419" s="1"/>
      <c r="IQ419" s="1"/>
      <c r="IR419" s="1"/>
      <c r="IS419" s="1"/>
      <c r="IT419" s="1"/>
      <c r="IU419" s="1"/>
      <c r="IV419" s="1"/>
    </row>
    <row r="420" s="12" customFormat="1" ht="13.5" spans="1:64">
      <c r="A420" s="14" t="s">
        <v>684</v>
      </c>
      <c r="B420" s="17" t="s">
        <v>2</v>
      </c>
      <c r="C420" s="38">
        <v>16</v>
      </c>
      <c r="D420" s="17" t="s">
        <v>3</v>
      </c>
      <c r="E420" s="17" t="s">
        <v>685</v>
      </c>
      <c r="F420" s="17" t="s">
        <v>5</v>
      </c>
      <c r="G420" s="16">
        <f>(A422*A423+B422*B423+C422*C423+D422*D423+E422*E423+F422*F423+G422*G423+H422*H423+I422*I423+J422*J423)/C420</f>
        <v>88.75</v>
      </c>
      <c r="H420" s="17"/>
      <c r="I420" s="17"/>
      <c r="J420" s="17"/>
      <c r="K420" s="17"/>
      <c r="L420" s="17"/>
      <c r="M420" s="17"/>
      <c r="N420" s="17"/>
      <c r="O420" s="17"/>
      <c r="P420" s="88"/>
      <c r="Q420" s="88"/>
      <c r="R420" s="88"/>
      <c r="S420" s="88"/>
      <c r="T420" s="88"/>
      <c r="U420" s="88"/>
      <c r="V420" s="88"/>
      <c r="W420" s="88"/>
      <c r="X420" s="88"/>
      <c r="Y420" s="88"/>
      <c r="Z420" s="88"/>
      <c r="AA420" s="88"/>
      <c r="AB420" s="88"/>
      <c r="AC420" s="88"/>
      <c r="AD420" s="88"/>
      <c r="AE420" s="88"/>
      <c r="AF420" s="88"/>
      <c r="AG420" s="88"/>
      <c r="AH420" s="88"/>
      <c r="AI420" s="88"/>
      <c r="AJ420" s="88"/>
      <c r="AK420" s="88"/>
      <c r="AL420" s="88"/>
      <c r="AM420" s="88"/>
      <c r="AN420" s="88"/>
      <c r="AO420" s="88"/>
      <c r="AP420" s="88"/>
      <c r="AQ420" s="88"/>
      <c r="AR420" s="88"/>
      <c r="AS420" s="88"/>
      <c r="AT420" s="88"/>
      <c r="AU420" s="88"/>
      <c r="AV420" s="88"/>
      <c r="AW420" s="88"/>
      <c r="AX420" s="88"/>
      <c r="AY420" s="88"/>
      <c r="AZ420" s="88"/>
      <c r="BA420" s="88"/>
      <c r="BB420" s="88"/>
      <c r="BC420" s="88"/>
      <c r="BD420" s="88"/>
      <c r="BE420" s="88"/>
      <c r="BF420" s="88"/>
      <c r="BG420" s="88"/>
      <c r="BH420" s="88"/>
      <c r="BI420" s="88"/>
      <c r="BJ420" s="88"/>
      <c r="BK420" s="88"/>
      <c r="BL420" s="88"/>
    </row>
    <row r="421" s="12" customFormat="1" ht="13.5" spans="1:64">
      <c r="A421" s="87" t="s">
        <v>686</v>
      </c>
      <c r="B421" s="20" t="s">
        <v>687</v>
      </c>
      <c r="C421" s="87" t="s">
        <v>688</v>
      </c>
      <c r="D421" s="8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5"/>
      <c r="P421" s="88"/>
      <c r="Q421" s="88"/>
      <c r="R421" s="88"/>
      <c r="S421" s="88"/>
      <c r="T421" s="88"/>
      <c r="U421" s="88"/>
      <c r="V421" s="88"/>
      <c r="W421" s="88"/>
      <c r="X421" s="88"/>
      <c r="Y421" s="88"/>
      <c r="Z421" s="88"/>
      <c r="AA421" s="88"/>
      <c r="AB421" s="88"/>
      <c r="AC421" s="88"/>
      <c r="AD421" s="88"/>
      <c r="AE421" s="88"/>
      <c r="AF421" s="88"/>
      <c r="AG421" s="88"/>
      <c r="AH421" s="88"/>
      <c r="AI421" s="88"/>
      <c r="AJ421" s="88"/>
      <c r="AK421" s="88"/>
      <c r="AL421" s="88"/>
      <c r="AM421" s="88"/>
      <c r="AN421" s="88"/>
      <c r="AO421" s="88"/>
      <c r="AP421" s="88"/>
      <c r="AQ421" s="88"/>
      <c r="AR421" s="88"/>
      <c r="AS421" s="88"/>
      <c r="AT421" s="88"/>
      <c r="AU421" s="88"/>
      <c r="AV421" s="88"/>
      <c r="AW421" s="88"/>
      <c r="AX421" s="88"/>
      <c r="AY421" s="88"/>
      <c r="AZ421" s="88"/>
      <c r="BA421" s="88"/>
      <c r="BB421" s="88"/>
      <c r="BC421" s="88"/>
      <c r="BD421" s="88"/>
      <c r="BE421" s="88"/>
      <c r="BF421" s="88"/>
      <c r="BG421" s="88"/>
      <c r="BH421" s="88"/>
      <c r="BI421" s="88"/>
      <c r="BJ421" s="88"/>
      <c r="BK421" s="88"/>
      <c r="BL421" s="88"/>
    </row>
    <row r="422" s="12" customFormat="1" ht="13.5" spans="1:64">
      <c r="A422" s="20">
        <v>6</v>
      </c>
      <c r="B422" s="20">
        <v>4</v>
      </c>
      <c r="C422" s="28">
        <v>6</v>
      </c>
      <c r="D422" s="28"/>
      <c r="E422" s="17"/>
      <c r="F422" s="17"/>
      <c r="G422" s="17"/>
      <c r="H422" s="39"/>
      <c r="I422" s="17"/>
      <c r="J422" s="17"/>
      <c r="K422" s="17"/>
      <c r="L422" s="17"/>
      <c r="M422" s="17"/>
      <c r="N422" s="15"/>
      <c r="O422" s="15"/>
      <c r="P422" s="88"/>
      <c r="Q422" s="88"/>
      <c r="R422" s="88"/>
      <c r="S422" s="88"/>
      <c r="T422" s="88"/>
      <c r="U422" s="88"/>
      <c r="V422" s="88"/>
      <c r="W422" s="88"/>
      <c r="X422" s="88"/>
      <c r="Y422" s="88"/>
      <c r="Z422" s="88"/>
      <c r="AA422" s="88"/>
      <c r="AB422" s="88"/>
      <c r="AC422" s="88"/>
      <c r="AD422" s="88"/>
      <c r="AE422" s="88"/>
      <c r="AF422" s="88"/>
      <c r="AG422" s="88"/>
      <c r="AH422" s="88"/>
      <c r="AI422" s="88"/>
      <c r="AJ422" s="88"/>
      <c r="AK422" s="88"/>
      <c r="AL422" s="88"/>
      <c r="AM422" s="88"/>
      <c r="AN422" s="88"/>
      <c r="AO422" s="88"/>
      <c r="AP422" s="88"/>
      <c r="AQ422" s="88"/>
      <c r="AR422" s="88"/>
      <c r="AS422" s="88"/>
      <c r="AT422" s="88"/>
      <c r="AU422" s="88"/>
      <c r="AV422" s="88"/>
      <c r="AW422" s="88"/>
      <c r="AX422" s="88"/>
      <c r="AY422" s="88"/>
      <c r="AZ422" s="88"/>
      <c r="BA422" s="88"/>
      <c r="BB422" s="88"/>
      <c r="BC422" s="88"/>
      <c r="BD422" s="88"/>
      <c r="BE422" s="88"/>
      <c r="BF422" s="88"/>
      <c r="BG422" s="88"/>
      <c r="BH422" s="88"/>
      <c r="BI422" s="88"/>
      <c r="BJ422" s="88"/>
      <c r="BK422" s="88"/>
      <c r="BL422" s="88"/>
    </row>
    <row r="423" s="12" customFormat="1" ht="13.5" spans="1:64">
      <c r="A423" s="18">
        <v>91</v>
      </c>
      <c r="B423" s="23">
        <v>79</v>
      </c>
      <c r="C423" s="18">
        <v>93</v>
      </c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88"/>
      <c r="Q423" s="88"/>
      <c r="R423" s="88"/>
      <c r="S423" s="88"/>
      <c r="T423" s="88"/>
      <c r="U423" s="88"/>
      <c r="V423" s="88"/>
      <c r="W423" s="88"/>
      <c r="X423" s="88"/>
      <c r="Y423" s="88"/>
      <c r="Z423" s="88"/>
      <c r="AA423" s="88"/>
      <c r="AB423" s="88"/>
      <c r="AC423" s="88"/>
      <c r="AD423" s="88"/>
      <c r="AE423" s="88"/>
      <c r="AF423" s="88"/>
      <c r="AG423" s="88"/>
      <c r="AH423" s="88"/>
      <c r="AI423" s="88"/>
      <c r="AJ423" s="88"/>
      <c r="AK423" s="88"/>
      <c r="AL423" s="88"/>
      <c r="AM423" s="88"/>
      <c r="AN423" s="88"/>
      <c r="AO423" s="88"/>
      <c r="AP423" s="88"/>
      <c r="AQ423" s="88"/>
      <c r="AR423" s="88"/>
      <c r="AS423" s="88"/>
      <c r="AT423" s="88"/>
      <c r="AU423" s="88"/>
      <c r="AV423" s="88"/>
      <c r="AW423" s="88"/>
      <c r="AX423" s="88"/>
      <c r="AY423" s="88"/>
      <c r="AZ423" s="88"/>
      <c r="BA423" s="88"/>
      <c r="BB423" s="88"/>
      <c r="BC423" s="88"/>
      <c r="BD423" s="88"/>
      <c r="BE423" s="88"/>
      <c r="BF423" s="88"/>
      <c r="BG423" s="88"/>
      <c r="BH423" s="88"/>
      <c r="BI423" s="88"/>
      <c r="BJ423" s="88"/>
      <c r="BK423" s="88"/>
      <c r="BL423" s="88"/>
    </row>
    <row r="424" s="12" customFormat="1" ht="13.5" spans="1:64">
      <c r="A424" s="14" t="s">
        <v>689</v>
      </c>
      <c r="B424" s="17" t="s">
        <v>27</v>
      </c>
      <c r="C424" s="17">
        <v>24</v>
      </c>
      <c r="D424" s="17" t="s">
        <v>3</v>
      </c>
      <c r="E424" s="17" t="s">
        <v>690</v>
      </c>
      <c r="F424" s="17" t="s">
        <v>5</v>
      </c>
      <c r="G424" s="16">
        <f>(A426*A427+B426*B427+C426*C427+D426*D427+E426*E427+F426*F427+G426*G427+H426*H427+I426*I427+J426*J427)/C424</f>
        <v>89.5416666666667</v>
      </c>
      <c r="H424" s="17"/>
      <c r="I424" s="17"/>
      <c r="J424" s="17"/>
      <c r="K424" s="17"/>
      <c r="L424" s="17"/>
      <c r="M424" s="17"/>
      <c r="N424" s="17"/>
      <c r="O424" s="17"/>
      <c r="P424" s="88"/>
      <c r="Q424" s="88"/>
      <c r="R424" s="88"/>
      <c r="S424" s="88"/>
      <c r="T424" s="88"/>
      <c r="U424" s="88"/>
      <c r="V424" s="88"/>
      <c r="W424" s="88"/>
      <c r="X424" s="88"/>
      <c r="Y424" s="88"/>
      <c r="Z424" s="88"/>
      <c r="AA424" s="88"/>
      <c r="AB424" s="88"/>
      <c r="AC424" s="88"/>
      <c r="AD424" s="88"/>
      <c r="AE424" s="88"/>
      <c r="AF424" s="88"/>
      <c r="AG424" s="88"/>
      <c r="AH424" s="88"/>
      <c r="AI424" s="88"/>
      <c r="AJ424" s="88"/>
      <c r="AK424" s="88"/>
      <c r="AL424" s="88"/>
      <c r="AM424" s="88"/>
      <c r="AN424" s="88"/>
      <c r="AO424" s="88"/>
      <c r="AP424" s="88"/>
      <c r="AQ424" s="88"/>
      <c r="AR424" s="88"/>
      <c r="AS424" s="88"/>
      <c r="AT424" s="88"/>
      <c r="AU424" s="88"/>
      <c r="AV424" s="88"/>
      <c r="AW424" s="88"/>
      <c r="AX424" s="88"/>
      <c r="AY424" s="88"/>
      <c r="AZ424" s="88"/>
      <c r="BA424" s="88"/>
      <c r="BB424" s="88"/>
      <c r="BC424" s="88"/>
      <c r="BD424" s="88"/>
      <c r="BE424" s="88"/>
      <c r="BF424" s="88"/>
      <c r="BG424" s="88"/>
      <c r="BH424" s="88"/>
      <c r="BI424" s="88"/>
      <c r="BJ424" s="88"/>
      <c r="BK424" s="88"/>
      <c r="BL424" s="88"/>
    </row>
    <row r="425" s="12" customFormat="1" ht="13.5" spans="1:64">
      <c r="A425" s="20" t="s">
        <v>691</v>
      </c>
      <c r="B425" s="20" t="s">
        <v>692</v>
      </c>
      <c r="C425" s="20" t="s">
        <v>693</v>
      </c>
      <c r="D425" s="20" t="s">
        <v>694</v>
      </c>
      <c r="E425" s="20" t="s">
        <v>695</v>
      </c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88"/>
      <c r="Q425" s="88"/>
      <c r="R425" s="88"/>
      <c r="S425" s="88"/>
      <c r="T425" s="88"/>
      <c r="U425" s="88"/>
      <c r="V425" s="88"/>
      <c r="W425" s="88"/>
      <c r="X425" s="88"/>
      <c r="Y425" s="88"/>
      <c r="Z425" s="88"/>
      <c r="AA425" s="88"/>
      <c r="AB425" s="88"/>
      <c r="AC425" s="88"/>
      <c r="AD425" s="88"/>
      <c r="AE425" s="88"/>
      <c r="AF425" s="88"/>
      <c r="AG425" s="88"/>
      <c r="AH425" s="88"/>
      <c r="AI425" s="88"/>
      <c r="AJ425" s="88"/>
      <c r="AK425" s="88"/>
      <c r="AL425" s="88"/>
      <c r="AM425" s="88"/>
      <c r="AN425" s="88"/>
      <c r="AO425" s="88"/>
      <c r="AP425" s="88"/>
      <c r="AQ425" s="88"/>
      <c r="AR425" s="88"/>
      <c r="AS425" s="88"/>
      <c r="AT425" s="88"/>
      <c r="AU425" s="88"/>
      <c r="AV425" s="88"/>
      <c r="AW425" s="88"/>
      <c r="AX425" s="88"/>
      <c r="AY425" s="88"/>
      <c r="AZ425" s="88"/>
      <c r="BA425" s="88"/>
      <c r="BB425" s="88"/>
      <c r="BC425" s="88"/>
      <c r="BD425" s="88"/>
      <c r="BE425" s="88"/>
      <c r="BF425" s="88"/>
      <c r="BG425" s="88"/>
      <c r="BH425" s="88"/>
      <c r="BI425" s="88"/>
      <c r="BJ425" s="88"/>
      <c r="BK425" s="88"/>
      <c r="BL425" s="88"/>
    </row>
    <row r="426" s="12" customFormat="1" ht="13.5" spans="1:64">
      <c r="A426" s="15">
        <v>5</v>
      </c>
      <c r="B426" s="15">
        <v>5</v>
      </c>
      <c r="C426" s="15">
        <v>2</v>
      </c>
      <c r="D426" s="15">
        <v>6</v>
      </c>
      <c r="E426" s="15">
        <v>6</v>
      </c>
      <c r="F426" s="15"/>
      <c r="G426" s="15"/>
      <c r="H426" s="17"/>
      <c r="I426" s="17"/>
      <c r="J426" s="17"/>
      <c r="K426" s="17"/>
      <c r="L426" s="17"/>
      <c r="M426" s="17"/>
      <c r="N426" s="17"/>
      <c r="O426" s="17"/>
      <c r="P426" s="88"/>
      <c r="Q426" s="88"/>
      <c r="R426" s="88"/>
      <c r="S426" s="88"/>
      <c r="T426" s="88"/>
      <c r="U426" s="88"/>
      <c r="V426" s="88"/>
      <c r="W426" s="88"/>
      <c r="X426" s="88"/>
      <c r="Y426" s="88"/>
      <c r="Z426" s="88"/>
      <c r="AA426" s="88"/>
      <c r="AB426" s="88"/>
      <c r="AC426" s="88"/>
      <c r="AD426" s="88"/>
      <c r="AE426" s="88"/>
      <c r="AF426" s="88"/>
      <c r="AG426" s="88"/>
      <c r="AH426" s="88"/>
      <c r="AI426" s="88"/>
      <c r="AJ426" s="88"/>
      <c r="AK426" s="88"/>
      <c r="AL426" s="88"/>
      <c r="AM426" s="88"/>
      <c r="AN426" s="88"/>
      <c r="AO426" s="88"/>
      <c r="AP426" s="88"/>
      <c r="AQ426" s="88"/>
      <c r="AR426" s="88"/>
      <c r="AS426" s="88"/>
      <c r="AT426" s="88"/>
      <c r="AU426" s="88"/>
      <c r="AV426" s="88"/>
      <c r="AW426" s="88"/>
      <c r="AX426" s="88"/>
      <c r="AY426" s="88"/>
      <c r="AZ426" s="88"/>
      <c r="BA426" s="88"/>
      <c r="BB426" s="88"/>
      <c r="BC426" s="88"/>
      <c r="BD426" s="88"/>
      <c r="BE426" s="88"/>
      <c r="BF426" s="88"/>
      <c r="BG426" s="88"/>
      <c r="BH426" s="88"/>
      <c r="BI426" s="88"/>
      <c r="BJ426" s="88"/>
      <c r="BK426" s="88"/>
      <c r="BL426" s="88"/>
    </row>
    <row r="427" s="12" customFormat="1" ht="13.5" spans="1:64">
      <c r="A427" s="18">
        <v>88</v>
      </c>
      <c r="B427" s="18">
        <v>89</v>
      </c>
      <c r="C427" s="18">
        <v>86</v>
      </c>
      <c r="D427" s="18">
        <v>87</v>
      </c>
      <c r="E427" s="18">
        <v>95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88"/>
      <c r="AE427" s="88"/>
      <c r="AF427" s="88"/>
      <c r="AG427" s="88"/>
      <c r="AH427" s="88"/>
      <c r="AI427" s="88"/>
      <c r="AJ427" s="88"/>
      <c r="AK427" s="88"/>
      <c r="AL427" s="88"/>
      <c r="AM427" s="88"/>
      <c r="AN427" s="88"/>
      <c r="AO427" s="88"/>
      <c r="AP427" s="88"/>
      <c r="AQ427" s="88"/>
      <c r="AR427" s="88"/>
      <c r="AS427" s="88"/>
      <c r="AT427" s="88"/>
      <c r="AU427" s="88"/>
      <c r="AV427" s="88"/>
      <c r="AW427" s="88"/>
      <c r="AX427" s="88"/>
      <c r="AY427" s="88"/>
      <c r="AZ427" s="88"/>
      <c r="BA427" s="88"/>
      <c r="BB427" s="88"/>
      <c r="BC427" s="88"/>
      <c r="BD427" s="88"/>
      <c r="BE427" s="88"/>
      <c r="BF427" s="88"/>
      <c r="BG427" s="88"/>
      <c r="BH427" s="88"/>
      <c r="BI427" s="88"/>
      <c r="BJ427" s="88"/>
      <c r="BK427" s="88"/>
      <c r="BL427" s="88"/>
    </row>
    <row r="428" s="12" customFormat="1" ht="13.5" spans="1:64">
      <c r="A428" s="14" t="s">
        <v>696</v>
      </c>
      <c r="B428" s="17" t="s">
        <v>2</v>
      </c>
      <c r="C428" s="17">
        <v>25</v>
      </c>
      <c r="D428" s="17" t="s">
        <v>3</v>
      </c>
      <c r="E428" s="17" t="s">
        <v>697</v>
      </c>
      <c r="F428" s="17" t="s">
        <v>5</v>
      </c>
      <c r="G428" s="16">
        <f>(A430*A431+B430*B431+C430*C431+D430*D431+E430*E431+F430*F431+G430*G431+H430*H431+I430*I431+J430*J431)/C428</f>
        <v>86.12</v>
      </c>
      <c r="H428" s="17"/>
      <c r="I428" s="17"/>
      <c r="J428" s="17"/>
      <c r="K428" s="17"/>
      <c r="L428" s="17"/>
      <c r="M428" s="17"/>
      <c r="N428" s="15"/>
      <c r="O428" s="15"/>
      <c r="P428" s="88"/>
      <c r="Q428" s="88"/>
      <c r="R428" s="88"/>
      <c r="S428" s="88"/>
      <c r="T428" s="88"/>
      <c r="U428" s="88"/>
      <c r="V428" s="88"/>
      <c r="W428" s="88"/>
      <c r="X428" s="88"/>
      <c r="Y428" s="88"/>
      <c r="Z428" s="88"/>
      <c r="AA428" s="88"/>
      <c r="AB428" s="88"/>
      <c r="AC428" s="88"/>
      <c r="AD428" s="88"/>
      <c r="AE428" s="88"/>
      <c r="AF428" s="88"/>
      <c r="AG428" s="88"/>
      <c r="AH428" s="88"/>
      <c r="AI428" s="88"/>
      <c r="AJ428" s="88"/>
      <c r="AK428" s="88"/>
      <c r="AL428" s="88"/>
      <c r="AM428" s="88"/>
      <c r="AN428" s="88"/>
      <c r="AO428" s="88"/>
      <c r="AP428" s="88"/>
      <c r="AQ428" s="88"/>
      <c r="AR428" s="88"/>
      <c r="AS428" s="88"/>
      <c r="AT428" s="88"/>
      <c r="AU428" s="88"/>
      <c r="AV428" s="88"/>
      <c r="AW428" s="88"/>
      <c r="AX428" s="88"/>
      <c r="AY428" s="88"/>
      <c r="AZ428" s="88"/>
      <c r="BA428" s="88"/>
      <c r="BB428" s="88"/>
      <c r="BC428" s="88"/>
      <c r="BD428" s="88"/>
      <c r="BE428" s="88"/>
      <c r="BF428" s="88"/>
      <c r="BG428" s="88"/>
      <c r="BH428" s="88"/>
      <c r="BI428" s="88"/>
      <c r="BJ428" s="88"/>
      <c r="BK428" s="88"/>
      <c r="BL428" s="88"/>
    </row>
    <row r="429" s="12" customFormat="1" ht="13.5" spans="1:64">
      <c r="A429" s="20" t="s">
        <v>698</v>
      </c>
      <c r="B429" s="20" t="s">
        <v>699</v>
      </c>
      <c r="C429" s="20" t="s">
        <v>700</v>
      </c>
      <c r="D429" s="20" t="s">
        <v>701</v>
      </c>
      <c r="E429" s="20" t="s">
        <v>702</v>
      </c>
      <c r="F429" s="20" t="s">
        <v>703</v>
      </c>
      <c r="G429" s="17"/>
      <c r="H429" s="17"/>
      <c r="I429" s="17"/>
      <c r="J429" s="17"/>
      <c r="K429" s="17"/>
      <c r="L429" s="17"/>
      <c r="M429" s="17"/>
      <c r="N429" s="15"/>
      <c r="O429" s="15"/>
      <c r="P429" s="88"/>
      <c r="Q429" s="88"/>
      <c r="R429" s="88"/>
      <c r="S429" s="88"/>
      <c r="T429" s="88"/>
      <c r="U429" s="88"/>
      <c r="V429" s="88"/>
      <c r="W429" s="88"/>
      <c r="X429" s="88"/>
      <c r="Y429" s="88"/>
      <c r="Z429" s="88"/>
      <c r="AA429" s="88"/>
      <c r="AB429" s="88"/>
      <c r="AC429" s="88"/>
      <c r="AD429" s="88"/>
      <c r="AE429" s="88"/>
      <c r="AF429" s="88"/>
      <c r="AG429" s="88"/>
      <c r="AH429" s="88"/>
      <c r="AI429" s="88"/>
      <c r="AJ429" s="88"/>
      <c r="AK429" s="88"/>
      <c r="AL429" s="88"/>
      <c r="AM429" s="88"/>
      <c r="AN429" s="88"/>
      <c r="AO429" s="88"/>
      <c r="AP429" s="88"/>
      <c r="AQ429" s="88"/>
      <c r="AR429" s="88"/>
      <c r="AS429" s="88"/>
      <c r="AT429" s="88"/>
      <c r="AU429" s="88"/>
      <c r="AV429" s="88"/>
      <c r="AW429" s="88"/>
      <c r="AX429" s="88"/>
      <c r="AY429" s="88"/>
      <c r="AZ429" s="88"/>
      <c r="BA429" s="88"/>
      <c r="BB429" s="88"/>
      <c r="BC429" s="88"/>
      <c r="BD429" s="88"/>
      <c r="BE429" s="88"/>
      <c r="BF429" s="88"/>
      <c r="BG429" s="88"/>
      <c r="BH429" s="88"/>
      <c r="BI429" s="88"/>
      <c r="BJ429" s="88"/>
      <c r="BK429" s="88"/>
      <c r="BL429" s="88"/>
    </row>
    <row r="430" s="12" customFormat="1" ht="13.5" spans="1:64">
      <c r="A430" s="28">
        <v>4</v>
      </c>
      <c r="B430" s="28">
        <v>5</v>
      </c>
      <c r="C430" s="20">
        <v>3</v>
      </c>
      <c r="D430" s="20">
        <v>4</v>
      </c>
      <c r="E430" s="20">
        <v>6</v>
      </c>
      <c r="F430" s="20">
        <v>3</v>
      </c>
      <c r="G430" s="17"/>
      <c r="H430" s="17"/>
      <c r="I430" s="17"/>
      <c r="J430" s="17"/>
      <c r="K430" s="15"/>
      <c r="L430" s="15"/>
      <c r="M430" s="15"/>
      <c r="N430" s="15"/>
      <c r="O430" s="15"/>
      <c r="P430" s="88"/>
      <c r="Q430" s="88"/>
      <c r="R430" s="88"/>
      <c r="S430" s="88"/>
      <c r="T430" s="88"/>
      <c r="U430" s="88"/>
      <c r="V430" s="88"/>
      <c r="W430" s="88"/>
      <c r="X430" s="88"/>
      <c r="Y430" s="88"/>
      <c r="Z430" s="88"/>
      <c r="AA430" s="88"/>
      <c r="AB430" s="88"/>
      <c r="AC430" s="88"/>
      <c r="AD430" s="88"/>
      <c r="AE430" s="88"/>
      <c r="AF430" s="88"/>
      <c r="AG430" s="88"/>
      <c r="AH430" s="88"/>
      <c r="AI430" s="88"/>
      <c r="AJ430" s="88"/>
      <c r="AK430" s="88"/>
      <c r="AL430" s="88"/>
      <c r="AM430" s="88"/>
      <c r="AN430" s="88"/>
      <c r="AO430" s="88"/>
      <c r="AP430" s="88"/>
      <c r="AQ430" s="88"/>
      <c r="AR430" s="88"/>
      <c r="AS430" s="88"/>
      <c r="AT430" s="88"/>
      <c r="AU430" s="88"/>
      <c r="AV430" s="88"/>
      <c r="AW430" s="88"/>
      <c r="AX430" s="88"/>
      <c r="AY430" s="88"/>
      <c r="AZ430" s="88"/>
      <c r="BA430" s="88"/>
      <c r="BB430" s="88"/>
      <c r="BC430" s="88"/>
      <c r="BD430" s="88"/>
      <c r="BE430" s="88"/>
      <c r="BF430" s="88"/>
      <c r="BG430" s="88"/>
      <c r="BH430" s="88"/>
      <c r="BI430" s="88"/>
      <c r="BJ430" s="88"/>
      <c r="BK430" s="88"/>
      <c r="BL430" s="88"/>
    </row>
    <row r="431" s="12" customFormat="1" ht="13.5" spans="1:64">
      <c r="A431" s="18">
        <v>89</v>
      </c>
      <c r="B431" s="18">
        <v>71</v>
      </c>
      <c r="C431" s="18">
        <v>80</v>
      </c>
      <c r="D431" s="18">
        <v>95</v>
      </c>
      <c r="E431" s="18">
        <v>94</v>
      </c>
      <c r="F431" s="18">
        <v>86</v>
      </c>
      <c r="G431" s="18"/>
      <c r="H431" s="18"/>
      <c r="I431" s="18"/>
      <c r="J431" s="18"/>
      <c r="K431" s="18"/>
      <c r="L431" s="18"/>
      <c r="M431" s="18"/>
      <c r="N431" s="18"/>
      <c r="O431" s="18"/>
      <c r="P431" s="88"/>
      <c r="Q431" s="88"/>
      <c r="R431" s="88"/>
      <c r="S431" s="88"/>
      <c r="T431" s="88"/>
      <c r="U431" s="88"/>
      <c r="V431" s="88"/>
      <c r="W431" s="88"/>
      <c r="X431" s="88"/>
      <c r="Y431" s="88"/>
      <c r="Z431" s="88"/>
      <c r="AA431" s="88"/>
      <c r="AB431" s="88"/>
      <c r="AC431" s="88"/>
      <c r="AD431" s="88"/>
      <c r="AE431" s="88"/>
      <c r="AF431" s="88"/>
      <c r="AG431" s="88"/>
      <c r="AH431" s="88"/>
      <c r="AI431" s="88"/>
      <c r="AJ431" s="88"/>
      <c r="AK431" s="88"/>
      <c r="AL431" s="88"/>
      <c r="AM431" s="88"/>
      <c r="AN431" s="88"/>
      <c r="AO431" s="88"/>
      <c r="AP431" s="88"/>
      <c r="AQ431" s="88"/>
      <c r="AR431" s="88"/>
      <c r="AS431" s="88"/>
      <c r="AT431" s="88"/>
      <c r="AU431" s="88"/>
      <c r="AV431" s="88"/>
      <c r="AW431" s="88"/>
      <c r="AX431" s="88"/>
      <c r="AY431" s="88"/>
      <c r="AZ431" s="88"/>
      <c r="BA431" s="88"/>
      <c r="BB431" s="88"/>
      <c r="BC431" s="88"/>
      <c r="BD431" s="88"/>
      <c r="BE431" s="88"/>
      <c r="BF431" s="88"/>
      <c r="BG431" s="88"/>
      <c r="BH431" s="88"/>
      <c r="BI431" s="88"/>
      <c r="BJ431" s="88"/>
      <c r="BK431" s="88"/>
      <c r="BL431" s="88"/>
    </row>
    <row r="432" s="12" customFormat="1" ht="13.5" spans="1:64">
      <c r="A432" s="14" t="s">
        <v>704</v>
      </c>
      <c r="B432" s="17" t="s">
        <v>2</v>
      </c>
      <c r="C432" s="17">
        <v>20</v>
      </c>
      <c r="D432" s="17" t="s">
        <v>3</v>
      </c>
      <c r="E432" s="17" t="s">
        <v>705</v>
      </c>
      <c r="F432" s="17" t="s">
        <v>5</v>
      </c>
      <c r="G432" s="16">
        <f>(A434*A435+B434*B435+C434*C435+D434*D435+E434*E435+F434*F435+G434*G435+H434*H435+I434*I435+J434*J435)/C432</f>
        <v>92.6</v>
      </c>
      <c r="H432" s="17"/>
      <c r="I432" s="17"/>
      <c r="J432" s="17"/>
      <c r="K432" s="17"/>
      <c r="L432" s="17"/>
      <c r="M432" s="17"/>
      <c r="N432" s="15"/>
      <c r="O432" s="15"/>
      <c r="P432" s="88"/>
      <c r="Q432" s="88"/>
      <c r="R432" s="88"/>
      <c r="S432" s="88"/>
      <c r="T432" s="88"/>
      <c r="U432" s="88"/>
      <c r="V432" s="88"/>
      <c r="W432" s="88"/>
      <c r="X432" s="88"/>
      <c r="Y432" s="88"/>
      <c r="Z432" s="88"/>
      <c r="AA432" s="88"/>
      <c r="AB432" s="88"/>
      <c r="AC432" s="88"/>
      <c r="AD432" s="88"/>
      <c r="AE432" s="88"/>
      <c r="AF432" s="88"/>
      <c r="AG432" s="88"/>
      <c r="AH432" s="88"/>
      <c r="AI432" s="88"/>
      <c r="AJ432" s="88"/>
      <c r="AK432" s="88"/>
      <c r="AL432" s="88"/>
      <c r="AM432" s="88"/>
      <c r="AN432" s="88"/>
      <c r="AO432" s="88"/>
      <c r="AP432" s="88"/>
      <c r="AQ432" s="88"/>
      <c r="AR432" s="88"/>
      <c r="AS432" s="88"/>
      <c r="AT432" s="88"/>
      <c r="AU432" s="88"/>
      <c r="AV432" s="88"/>
      <c r="AW432" s="88"/>
      <c r="AX432" s="88"/>
      <c r="AY432" s="88"/>
      <c r="AZ432" s="88"/>
      <c r="BA432" s="88"/>
      <c r="BB432" s="88"/>
      <c r="BC432" s="88"/>
      <c r="BD432" s="88"/>
      <c r="BE432" s="88"/>
      <c r="BF432" s="88"/>
      <c r="BG432" s="88"/>
      <c r="BH432" s="88"/>
      <c r="BI432" s="88"/>
      <c r="BJ432" s="88"/>
      <c r="BK432" s="88"/>
      <c r="BL432" s="88"/>
    </row>
    <row r="433" s="12" customFormat="1" ht="13.5" spans="1:64">
      <c r="A433" s="20" t="s">
        <v>706</v>
      </c>
      <c r="B433" s="20" t="s">
        <v>707</v>
      </c>
      <c r="C433" s="20" t="s">
        <v>708</v>
      </c>
      <c r="D433" s="20" t="s">
        <v>703</v>
      </c>
      <c r="E433" s="20"/>
      <c r="F433" s="20"/>
      <c r="G433" s="17"/>
      <c r="H433" s="17"/>
      <c r="I433" s="17"/>
      <c r="J433" s="17"/>
      <c r="K433" s="17"/>
      <c r="L433" s="17"/>
      <c r="M433" s="17"/>
      <c r="N433" s="15"/>
      <c r="O433" s="15"/>
      <c r="P433" s="88"/>
      <c r="Q433" s="88"/>
      <c r="R433" s="88"/>
      <c r="S433" s="88"/>
      <c r="T433" s="88"/>
      <c r="U433" s="88"/>
      <c r="V433" s="88"/>
      <c r="W433" s="88"/>
      <c r="X433" s="88"/>
      <c r="Y433" s="88"/>
      <c r="Z433" s="88"/>
      <c r="AA433" s="88"/>
      <c r="AB433" s="88"/>
      <c r="AC433" s="88"/>
      <c r="AD433" s="88"/>
      <c r="AE433" s="88"/>
      <c r="AF433" s="88"/>
      <c r="AG433" s="88"/>
      <c r="AH433" s="88"/>
      <c r="AI433" s="88"/>
      <c r="AJ433" s="88"/>
      <c r="AK433" s="88"/>
      <c r="AL433" s="88"/>
      <c r="AM433" s="88"/>
      <c r="AN433" s="88"/>
      <c r="AO433" s="88"/>
      <c r="AP433" s="88"/>
      <c r="AQ433" s="88"/>
      <c r="AR433" s="88"/>
      <c r="AS433" s="88"/>
      <c r="AT433" s="88"/>
      <c r="AU433" s="88"/>
      <c r="AV433" s="88"/>
      <c r="AW433" s="88"/>
      <c r="AX433" s="88"/>
      <c r="AY433" s="88"/>
      <c r="AZ433" s="88"/>
      <c r="BA433" s="88"/>
      <c r="BB433" s="88"/>
      <c r="BC433" s="88"/>
      <c r="BD433" s="88"/>
      <c r="BE433" s="88"/>
      <c r="BF433" s="88"/>
      <c r="BG433" s="88"/>
      <c r="BH433" s="88"/>
      <c r="BI433" s="88"/>
      <c r="BJ433" s="88"/>
      <c r="BK433" s="88"/>
      <c r="BL433" s="88"/>
    </row>
    <row r="434" s="12" customFormat="1" ht="13.5" spans="1:64">
      <c r="A434" s="15">
        <v>6</v>
      </c>
      <c r="B434" s="15">
        <v>5</v>
      </c>
      <c r="C434" s="15">
        <v>6</v>
      </c>
      <c r="D434" s="15">
        <v>3</v>
      </c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88"/>
      <c r="Q434" s="88"/>
      <c r="R434" s="88"/>
      <c r="S434" s="88"/>
      <c r="T434" s="88"/>
      <c r="U434" s="88"/>
      <c r="V434" s="88"/>
      <c r="W434" s="88"/>
      <c r="X434" s="88"/>
      <c r="Y434" s="88"/>
      <c r="Z434" s="88"/>
      <c r="AA434" s="88"/>
      <c r="AB434" s="88"/>
      <c r="AC434" s="88"/>
      <c r="AD434" s="88"/>
      <c r="AE434" s="88"/>
      <c r="AF434" s="88"/>
      <c r="AG434" s="88"/>
      <c r="AH434" s="88"/>
      <c r="AI434" s="88"/>
      <c r="AJ434" s="88"/>
      <c r="AK434" s="88"/>
      <c r="AL434" s="88"/>
      <c r="AM434" s="88"/>
      <c r="AN434" s="88"/>
      <c r="AO434" s="88"/>
      <c r="AP434" s="88"/>
      <c r="AQ434" s="88"/>
      <c r="AR434" s="88"/>
      <c r="AS434" s="88"/>
      <c r="AT434" s="88"/>
      <c r="AU434" s="88"/>
      <c r="AV434" s="88"/>
      <c r="AW434" s="88"/>
      <c r="AX434" s="88"/>
      <c r="AY434" s="88"/>
      <c r="AZ434" s="88"/>
      <c r="BA434" s="88"/>
      <c r="BB434" s="88"/>
      <c r="BC434" s="88"/>
      <c r="BD434" s="88"/>
      <c r="BE434" s="88"/>
      <c r="BF434" s="88"/>
      <c r="BG434" s="88"/>
      <c r="BH434" s="88"/>
      <c r="BI434" s="88"/>
      <c r="BJ434" s="88"/>
      <c r="BK434" s="88"/>
      <c r="BL434" s="88"/>
    </row>
    <row r="435" s="12" customFormat="1" ht="13.5" spans="1:64">
      <c r="A435" s="18">
        <v>96</v>
      </c>
      <c r="B435" s="18">
        <v>98</v>
      </c>
      <c r="C435" s="18">
        <v>88</v>
      </c>
      <c r="D435" s="18">
        <v>86</v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88"/>
      <c r="Q435" s="88"/>
      <c r="R435" s="88"/>
      <c r="S435" s="88"/>
      <c r="T435" s="88"/>
      <c r="U435" s="88"/>
      <c r="V435" s="88"/>
      <c r="W435" s="88"/>
      <c r="X435" s="88"/>
      <c r="Y435" s="88"/>
      <c r="Z435" s="88"/>
      <c r="AA435" s="88"/>
      <c r="AB435" s="88"/>
      <c r="AC435" s="88"/>
      <c r="AD435" s="88"/>
      <c r="AE435" s="88"/>
      <c r="AF435" s="88"/>
      <c r="AG435" s="88"/>
      <c r="AH435" s="88"/>
      <c r="AI435" s="88"/>
      <c r="AJ435" s="88"/>
      <c r="AK435" s="88"/>
      <c r="AL435" s="88"/>
      <c r="AM435" s="88"/>
      <c r="AN435" s="88"/>
      <c r="AO435" s="88"/>
      <c r="AP435" s="88"/>
      <c r="AQ435" s="88"/>
      <c r="AR435" s="88"/>
      <c r="AS435" s="88"/>
      <c r="AT435" s="88"/>
      <c r="AU435" s="88"/>
      <c r="AV435" s="88"/>
      <c r="AW435" s="88"/>
      <c r="AX435" s="88"/>
      <c r="AY435" s="88"/>
      <c r="AZ435" s="88"/>
      <c r="BA435" s="88"/>
      <c r="BB435" s="88"/>
      <c r="BC435" s="88"/>
      <c r="BD435" s="88"/>
      <c r="BE435" s="88"/>
      <c r="BF435" s="88"/>
      <c r="BG435" s="88"/>
      <c r="BH435" s="88"/>
      <c r="BI435" s="88"/>
      <c r="BJ435" s="88"/>
      <c r="BK435" s="88"/>
      <c r="BL435" s="88"/>
    </row>
    <row r="436" s="12" customFormat="1" ht="13.5" spans="1:64">
      <c r="A436" s="14" t="s">
        <v>709</v>
      </c>
      <c r="B436" s="17" t="s">
        <v>2</v>
      </c>
      <c r="C436" s="17">
        <v>26</v>
      </c>
      <c r="D436" s="17" t="s">
        <v>3</v>
      </c>
      <c r="E436" s="17" t="s">
        <v>710</v>
      </c>
      <c r="F436" s="17" t="s">
        <v>5</v>
      </c>
      <c r="G436" s="16">
        <f>(A438*A439+B438*B439+C438*C439+D438*D439+E438*E439+F438*F439+G438*G439+H438*H439+I438*I439+J438*J439)/C436</f>
        <v>88.7307692307692</v>
      </c>
      <c r="H436" s="17"/>
      <c r="I436" s="17"/>
      <c r="J436" s="17"/>
      <c r="K436" s="17"/>
      <c r="L436" s="17"/>
      <c r="M436" s="17"/>
      <c r="N436" s="15"/>
      <c r="O436" s="15"/>
      <c r="P436" s="88"/>
      <c r="Q436" s="88"/>
      <c r="R436" s="88"/>
      <c r="S436" s="88"/>
      <c r="T436" s="88"/>
      <c r="U436" s="88"/>
      <c r="V436" s="88"/>
      <c r="W436" s="88"/>
      <c r="X436" s="88"/>
      <c r="Y436" s="88"/>
      <c r="Z436" s="88"/>
      <c r="AA436" s="88"/>
      <c r="AB436" s="88"/>
      <c r="AC436" s="88"/>
      <c r="AD436" s="88"/>
      <c r="AE436" s="88"/>
      <c r="AF436" s="88"/>
      <c r="AG436" s="88"/>
      <c r="AH436" s="88"/>
      <c r="AI436" s="88"/>
      <c r="AJ436" s="88"/>
      <c r="AK436" s="88"/>
      <c r="AL436" s="88"/>
      <c r="AM436" s="88"/>
      <c r="AN436" s="88"/>
      <c r="AO436" s="88"/>
      <c r="AP436" s="88"/>
      <c r="AQ436" s="88"/>
      <c r="AR436" s="88"/>
      <c r="AS436" s="88"/>
      <c r="AT436" s="88"/>
      <c r="AU436" s="88"/>
      <c r="AV436" s="88"/>
      <c r="AW436" s="88"/>
      <c r="AX436" s="88"/>
      <c r="AY436" s="88"/>
      <c r="AZ436" s="88"/>
      <c r="BA436" s="88"/>
      <c r="BB436" s="88"/>
      <c r="BC436" s="88"/>
      <c r="BD436" s="88"/>
      <c r="BE436" s="88"/>
      <c r="BF436" s="88"/>
      <c r="BG436" s="88"/>
      <c r="BH436" s="88"/>
      <c r="BI436" s="88"/>
      <c r="BJ436" s="88"/>
      <c r="BK436" s="88"/>
      <c r="BL436" s="88"/>
    </row>
    <row r="437" s="12" customFormat="1" ht="13.5" spans="1:64">
      <c r="A437" s="20" t="s">
        <v>711</v>
      </c>
      <c r="B437" s="20" t="s">
        <v>712</v>
      </c>
      <c r="C437" s="20" t="s">
        <v>713</v>
      </c>
      <c r="D437" s="20" t="s">
        <v>714</v>
      </c>
      <c r="E437" s="20" t="s">
        <v>715</v>
      </c>
      <c r="F437" s="20" t="s">
        <v>716</v>
      </c>
      <c r="G437" s="17"/>
      <c r="H437" s="17"/>
      <c r="I437" s="17"/>
      <c r="J437" s="17"/>
      <c r="K437" s="17"/>
      <c r="L437" s="17"/>
      <c r="M437" s="17"/>
      <c r="N437" s="15"/>
      <c r="O437" s="15"/>
      <c r="P437" s="88"/>
      <c r="Q437" s="88"/>
      <c r="R437" s="88"/>
      <c r="S437" s="88"/>
      <c r="T437" s="88"/>
      <c r="U437" s="88"/>
      <c r="V437" s="88"/>
      <c r="W437" s="88"/>
      <c r="X437" s="88"/>
      <c r="Y437" s="88"/>
      <c r="Z437" s="88"/>
      <c r="AA437" s="88"/>
      <c r="AB437" s="88"/>
      <c r="AC437" s="88"/>
      <c r="AD437" s="88"/>
      <c r="AE437" s="88"/>
      <c r="AF437" s="88"/>
      <c r="AG437" s="88"/>
      <c r="AH437" s="88"/>
      <c r="AI437" s="88"/>
      <c r="AJ437" s="88"/>
      <c r="AK437" s="88"/>
      <c r="AL437" s="88"/>
      <c r="AM437" s="88"/>
      <c r="AN437" s="88"/>
      <c r="AO437" s="88"/>
      <c r="AP437" s="88"/>
      <c r="AQ437" s="88"/>
      <c r="AR437" s="88"/>
      <c r="AS437" s="88"/>
      <c r="AT437" s="88"/>
      <c r="AU437" s="88"/>
      <c r="AV437" s="88"/>
      <c r="AW437" s="88"/>
      <c r="AX437" s="88"/>
      <c r="AY437" s="88"/>
      <c r="AZ437" s="88"/>
      <c r="BA437" s="88"/>
      <c r="BB437" s="88"/>
      <c r="BC437" s="88"/>
      <c r="BD437" s="88"/>
      <c r="BE437" s="88"/>
      <c r="BF437" s="88"/>
      <c r="BG437" s="88"/>
      <c r="BH437" s="88"/>
      <c r="BI437" s="88"/>
      <c r="BJ437" s="88"/>
      <c r="BK437" s="88"/>
      <c r="BL437" s="88"/>
    </row>
    <row r="438" s="12" customFormat="1" ht="13.5" spans="1:64">
      <c r="A438" s="28">
        <v>3</v>
      </c>
      <c r="B438" s="28">
        <v>4</v>
      </c>
      <c r="C438" s="20">
        <v>2</v>
      </c>
      <c r="D438" s="20">
        <v>6</v>
      </c>
      <c r="E438" s="20">
        <v>6</v>
      </c>
      <c r="F438" s="20">
        <v>5</v>
      </c>
      <c r="G438" s="17"/>
      <c r="H438" s="17"/>
      <c r="I438" s="17"/>
      <c r="J438" s="17"/>
      <c r="K438" s="15"/>
      <c r="L438" s="15"/>
      <c r="M438" s="15"/>
      <c r="N438" s="15"/>
      <c r="O438" s="15"/>
      <c r="P438" s="88"/>
      <c r="Q438" s="88"/>
      <c r="R438" s="88"/>
      <c r="S438" s="88"/>
      <c r="T438" s="88"/>
      <c r="U438" s="88"/>
      <c r="V438" s="88"/>
      <c r="W438" s="88"/>
      <c r="X438" s="88"/>
      <c r="Y438" s="88"/>
      <c r="Z438" s="88"/>
      <c r="AA438" s="88"/>
      <c r="AB438" s="88"/>
      <c r="AC438" s="88"/>
      <c r="AD438" s="88"/>
      <c r="AE438" s="88"/>
      <c r="AF438" s="88"/>
      <c r="AG438" s="88"/>
      <c r="AH438" s="88"/>
      <c r="AI438" s="88"/>
      <c r="AJ438" s="88"/>
      <c r="AK438" s="88"/>
      <c r="AL438" s="88"/>
      <c r="AM438" s="88"/>
      <c r="AN438" s="88"/>
      <c r="AO438" s="88"/>
      <c r="AP438" s="88"/>
      <c r="AQ438" s="88"/>
      <c r="AR438" s="88"/>
      <c r="AS438" s="88"/>
      <c r="AT438" s="88"/>
      <c r="AU438" s="88"/>
      <c r="AV438" s="88"/>
      <c r="AW438" s="88"/>
      <c r="AX438" s="88"/>
      <c r="AY438" s="88"/>
      <c r="AZ438" s="88"/>
      <c r="BA438" s="88"/>
      <c r="BB438" s="88"/>
      <c r="BC438" s="88"/>
      <c r="BD438" s="88"/>
      <c r="BE438" s="88"/>
      <c r="BF438" s="88"/>
      <c r="BG438" s="88"/>
      <c r="BH438" s="88"/>
      <c r="BI438" s="88"/>
      <c r="BJ438" s="88"/>
      <c r="BK438" s="88"/>
      <c r="BL438" s="88"/>
    </row>
    <row r="439" s="12" customFormat="1" ht="13.5" spans="1:64">
      <c r="A439" s="23">
        <v>84</v>
      </c>
      <c r="B439" s="18">
        <v>80</v>
      </c>
      <c r="C439" s="18">
        <v>87</v>
      </c>
      <c r="D439" s="18">
        <v>91</v>
      </c>
      <c r="E439" s="18">
        <v>95</v>
      </c>
      <c r="F439" s="18">
        <v>89</v>
      </c>
      <c r="G439" s="18"/>
      <c r="H439" s="18"/>
      <c r="I439" s="18"/>
      <c r="J439" s="18"/>
      <c r="K439" s="18"/>
      <c r="L439" s="18"/>
      <c r="M439" s="18"/>
      <c r="N439" s="18"/>
      <c r="O439" s="18"/>
      <c r="P439" s="88"/>
      <c r="Q439" s="88"/>
      <c r="R439" s="88"/>
      <c r="S439" s="88"/>
      <c r="T439" s="88"/>
      <c r="U439" s="88"/>
      <c r="V439" s="88"/>
      <c r="W439" s="88"/>
      <c r="X439" s="88"/>
      <c r="Y439" s="88"/>
      <c r="Z439" s="88"/>
      <c r="AA439" s="88"/>
      <c r="AB439" s="88"/>
      <c r="AC439" s="88"/>
      <c r="AD439" s="88"/>
      <c r="AE439" s="88"/>
      <c r="AF439" s="88"/>
      <c r="AG439" s="88"/>
      <c r="AH439" s="88"/>
      <c r="AI439" s="88"/>
      <c r="AJ439" s="88"/>
      <c r="AK439" s="88"/>
      <c r="AL439" s="88"/>
      <c r="AM439" s="88"/>
      <c r="AN439" s="88"/>
      <c r="AO439" s="88"/>
      <c r="AP439" s="88"/>
      <c r="AQ439" s="88"/>
      <c r="AR439" s="88"/>
      <c r="AS439" s="88"/>
      <c r="AT439" s="88"/>
      <c r="AU439" s="88"/>
      <c r="AV439" s="88"/>
      <c r="AW439" s="88"/>
      <c r="AX439" s="88"/>
      <c r="AY439" s="88"/>
      <c r="AZ439" s="88"/>
      <c r="BA439" s="88"/>
      <c r="BB439" s="88"/>
      <c r="BC439" s="88"/>
      <c r="BD439" s="88"/>
      <c r="BE439" s="88"/>
      <c r="BF439" s="88"/>
      <c r="BG439" s="88"/>
      <c r="BH439" s="88"/>
      <c r="BI439" s="88"/>
      <c r="BJ439" s="88"/>
      <c r="BK439" s="88"/>
      <c r="BL439" s="88"/>
    </row>
    <row r="440" s="12" customFormat="1" ht="13.5" spans="1:64">
      <c r="A440" s="14" t="s">
        <v>717</v>
      </c>
      <c r="B440" s="17" t="s">
        <v>2</v>
      </c>
      <c r="C440" s="17">
        <v>26</v>
      </c>
      <c r="D440" s="17" t="s">
        <v>3</v>
      </c>
      <c r="E440" s="17" t="s">
        <v>710</v>
      </c>
      <c r="F440" s="17" t="s">
        <v>5</v>
      </c>
      <c r="G440" s="16">
        <f>(A442*A443+B442*B443+C442*C443+D442*D443+E442*E443+F442*F443+G442*G443+H442*H443+I442*I443+J442*J443)/C440</f>
        <v>89.3076923076923</v>
      </c>
      <c r="H440" s="17"/>
      <c r="I440" s="17"/>
      <c r="J440" s="17"/>
      <c r="K440" s="17"/>
      <c r="L440" s="17"/>
      <c r="M440" s="17"/>
      <c r="N440" s="15"/>
      <c r="O440" s="15"/>
      <c r="P440" s="88"/>
      <c r="Q440" s="88"/>
      <c r="R440" s="88"/>
      <c r="S440" s="88"/>
      <c r="T440" s="88"/>
      <c r="U440" s="88"/>
      <c r="V440" s="88"/>
      <c r="W440" s="88"/>
      <c r="X440" s="88"/>
      <c r="Y440" s="88"/>
      <c r="Z440" s="88"/>
      <c r="AA440" s="88"/>
      <c r="AB440" s="88"/>
      <c r="AC440" s="88"/>
      <c r="AD440" s="88"/>
      <c r="AE440" s="88"/>
      <c r="AF440" s="88"/>
      <c r="AG440" s="88"/>
      <c r="AH440" s="88"/>
      <c r="AI440" s="88"/>
      <c r="AJ440" s="88"/>
      <c r="AK440" s="88"/>
      <c r="AL440" s="88"/>
      <c r="AM440" s="88"/>
      <c r="AN440" s="88"/>
      <c r="AO440" s="88"/>
      <c r="AP440" s="88"/>
      <c r="AQ440" s="88"/>
      <c r="AR440" s="88"/>
      <c r="AS440" s="88"/>
      <c r="AT440" s="88"/>
      <c r="AU440" s="88"/>
      <c r="AV440" s="88"/>
      <c r="AW440" s="88"/>
      <c r="AX440" s="88"/>
      <c r="AY440" s="88"/>
      <c r="AZ440" s="88"/>
      <c r="BA440" s="88"/>
      <c r="BB440" s="88"/>
      <c r="BC440" s="88"/>
      <c r="BD440" s="88"/>
      <c r="BE440" s="88"/>
      <c r="BF440" s="88"/>
      <c r="BG440" s="88"/>
      <c r="BH440" s="88"/>
      <c r="BI440" s="88"/>
      <c r="BJ440" s="88"/>
      <c r="BK440" s="88"/>
      <c r="BL440" s="88"/>
    </row>
    <row r="441" s="12" customFormat="1" ht="13.5" spans="1:64">
      <c r="A441" s="20" t="s">
        <v>718</v>
      </c>
      <c r="B441" s="20" t="s">
        <v>719</v>
      </c>
      <c r="C441" s="20" t="s">
        <v>720</v>
      </c>
      <c r="D441" s="20" t="s">
        <v>721</v>
      </c>
      <c r="E441" s="20" t="s">
        <v>722</v>
      </c>
      <c r="F441" s="20"/>
      <c r="G441" s="17"/>
      <c r="H441" s="17"/>
      <c r="I441" s="17"/>
      <c r="J441" s="17"/>
      <c r="K441" s="17"/>
      <c r="L441" s="17"/>
      <c r="M441" s="17"/>
      <c r="N441" s="15"/>
      <c r="O441" s="15"/>
      <c r="P441" s="88"/>
      <c r="Q441" s="88"/>
      <c r="R441" s="88"/>
      <c r="S441" s="88"/>
      <c r="T441" s="88"/>
      <c r="U441" s="88"/>
      <c r="V441" s="88"/>
      <c r="W441" s="88"/>
      <c r="X441" s="88"/>
      <c r="Y441" s="88"/>
      <c r="Z441" s="88"/>
      <c r="AA441" s="88"/>
      <c r="AB441" s="88"/>
      <c r="AC441" s="88"/>
      <c r="AD441" s="88"/>
      <c r="AE441" s="88"/>
      <c r="AF441" s="88"/>
      <c r="AG441" s="88"/>
      <c r="AH441" s="88"/>
      <c r="AI441" s="88"/>
      <c r="AJ441" s="88"/>
      <c r="AK441" s="88"/>
      <c r="AL441" s="88"/>
      <c r="AM441" s="88"/>
      <c r="AN441" s="88"/>
      <c r="AO441" s="88"/>
      <c r="AP441" s="88"/>
      <c r="AQ441" s="88"/>
      <c r="AR441" s="88"/>
      <c r="AS441" s="88"/>
      <c r="AT441" s="88"/>
      <c r="AU441" s="88"/>
      <c r="AV441" s="88"/>
      <c r="AW441" s="88"/>
      <c r="AX441" s="88"/>
      <c r="AY441" s="88"/>
      <c r="AZ441" s="88"/>
      <c r="BA441" s="88"/>
      <c r="BB441" s="88"/>
      <c r="BC441" s="88"/>
      <c r="BD441" s="88"/>
      <c r="BE441" s="88"/>
      <c r="BF441" s="88"/>
      <c r="BG441" s="88"/>
      <c r="BH441" s="88"/>
      <c r="BI441" s="88"/>
      <c r="BJ441" s="88"/>
      <c r="BK441" s="88"/>
      <c r="BL441" s="88"/>
    </row>
    <row r="442" s="12" customFormat="1" ht="13.5" spans="1:64">
      <c r="A442" s="28">
        <v>6</v>
      </c>
      <c r="B442" s="28">
        <v>2</v>
      </c>
      <c r="C442" s="28">
        <v>6</v>
      </c>
      <c r="D442" s="20">
        <v>6</v>
      </c>
      <c r="E442" s="20">
        <v>6</v>
      </c>
      <c r="F442" s="20"/>
      <c r="G442" s="17"/>
      <c r="H442" s="17"/>
      <c r="I442" s="17"/>
      <c r="J442" s="15"/>
      <c r="K442" s="15"/>
      <c r="L442" s="15"/>
      <c r="M442" s="15"/>
      <c r="N442" s="15"/>
      <c r="O442" s="15"/>
      <c r="P442" s="88"/>
      <c r="Q442" s="88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</row>
    <row r="443" s="12" customFormat="1" ht="13.5" spans="1:64">
      <c r="A443" s="23">
        <v>76</v>
      </c>
      <c r="B443" s="18">
        <v>96</v>
      </c>
      <c r="C443" s="18">
        <v>91</v>
      </c>
      <c r="D443" s="18">
        <v>98</v>
      </c>
      <c r="E443" s="18">
        <v>90</v>
      </c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88"/>
      <c r="Q443" s="88"/>
      <c r="R443" s="88"/>
      <c r="S443" s="88"/>
      <c r="T443" s="88"/>
      <c r="U443" s="88"/>
      <c r="V443" s="88"/>
      <c r="W443" s="88"/>
      <c r="X443" s="88"/>
      <c r="Y443" s="88"/>
      <c r="Z443" s="88"/>
      <c r="AA443" s="88"/>
      <c r="AB443" s="88"/>
      <c r="AC443" s="88"/>
      <c r="AD443" s="88"/>
      <c r="AE443" s="88"/>
      <c r="AF443" s="88"/>
      <c r="AG443" s="88"/>
      <c r="AH443" s="88"/>
      <c r="AI443" s="88"/>
      <c r="AJ443" s="88"/>
      <c r="AK443" s="88"/>
      <c r="AL443" s="88"/>
      <c r="AM443" s="88"/>
      <c r="AN443" s="88"/>
      <c r="AO443" s="88"/>
      <c r="AP443" s="88"/>
      <c r="AQ443" s="88"/>
      <c r="AR443" s="88"/>
      <c r="AS443" s="88"/>
      <c r="AT443" s="88"/>
      <c r="AU443" s="88"/>
      <c r="AV443" s="88"/>
      <c r="AW443" s="88"/>
      <c r="AX443" s="88"/>
      <c r="AY443" s="88"/>
      <c r="AZ443" s="88"/>
      <c r="BA443" s="88"/>
      <c r="BB443" s="88"/>
      <c r="BC443" s="88"/>
      <c r="BD443" s="88"/>
      <c r="BE443" s="88"/>
      <c r="BF443" s="88"/>
      <c r="BG443" s="88"/>
      <c r="BH443" s="88"/>
      <c r="BI443" s="88"/>
      <c r="BJ443" s="88"/>
      <c r="BK443" s="88"/>
      <c r="BL443" s="88"/>
    </row>
    <row r="444" s="12" customFormat="1" ht="13.5" spans="1:64">
      <c r="A444" s="14" t="s">
        <v>723</v>
      </c>
      <c r="B444" s="17" t="s">
        <v>2</v>
      </c>
      <c r="C444" s="17">
        <v>31</v>
      </c>
      <c r="D444" s="17" t="s">
        <v>3</v>
      </c>
      <c r="E444" s="17" t="s">
        <v>710</v>
      </c>
      <c r="F444" s="17" t="s">
        <v>5</v>
      </c>
      <c r="G444" s="16">
        <f>(A446*A447+B446*B447+C446*C447+D446*D447+E446*E447+F446*F447+G446*G447+H446*H447+I446*I447+J446*J447)/C444</f>
        <v>90.741935483871</v>
      </c>
      <c r="H444" s="17"/>
      <c r="I444" s="17"/>
      <c r="J444" s="17"/>
      <c r="K444" s="17"/>
      <c r="L444" s="17"/>
      <c r="M444" s="17"/>
      <c r="N444" s="15"/>
      <c r="O444" s="15"/>
      <c r="P444" s="88"/>
      <c r="Q444" s="88"/>
      <c r="R444" s="88"/>
      <c r="S444" s="88"/>
      <c r="T444" s="88"/>
      <c r="U444" s="88"/>
      <c r="V444" s="88"/>
      <c r="W444" s="88"/>
      <c r="X444" s="88"/>
      <c r="Y444" s="88"/>
      <c r="Z444" s="88"/>
      <c r="AA444" s="88"/>
      <c r="AB444" s="88"/>
      <c r="AC444" s="88"/>
      <c r="AD444" s="88"/>
      <c r="AE444" s="88"/>
      <c r="AF444" s="88"/>
      <c r="AG444" s="88"/>
      <c r="AH444" s="88"/>
      <c r="AI444" s="88"/>
      <c r="AJ444" s="88"/>
      <c r="AK444" s="88"/>
      <c r="AL444" s="88"/>
      <c r="AM444" s="88"/>
      <c r="AN444" s="88"/>
      <c r="AO444" s="88"/>
      <c r="AP444" s="88"/>
      <c r="AQ444" s="88"/>
      <c r="AR444" s="88"/>
      <c r="AS444" s="88"/>
      <c r="AT444" s="88"/>
      <c r="AU444" s="88"/>
      <c r="AV444" s="88"/>
      <c r="AW444" s="88"/>
      <c r="AX444" s="88"/>
      <c r="AY444" s="88"/>
      <c r="AZ444" s="88"/>
      <c r="BA444" s="88"/>
      <c r="BB444" s="88"/>
      <c r="BC444" s="88"/>
      <c r="BD444" s="88"/>
      <c r="BE444" s="88"/>
      <c r="BF444" s="88"/>
      <c r="BG444" s="88"/>
      <c r="BH444" s="88"/>
      <c r="BI444" s="88"/>
      <c r="BJ444" s="88"/>
      <c r="BK444" s="88"/>
      <c r="BL444" s="88"/>
    </row>
    <row r="445" s="12" customFormat="1" ht="13.5" spans="1:64">
      <c r="A445" s="17" t="s">
        <v>724</v>
      </c>
      <c r="B445" s="17" t="s">
        <v>725</v>
      </c>
      <c r="C445" s="17" t="s">
        <v>726</v>
      </c>
      <c r="D445" s="17" t="s">
        <v>727</v>
      </c>
      <c r="E445" s="17" t="s">
        <v>728</v>
      </c>
      <c r="F445" s="17" t="s">
        <v>729</v>
      </c>
      <c r="G445" s="17"/>
      <c r="H445" s="17"/>
      <c r="I445" s="17"/>
      <c r="J445" s="17"/>
      <c r="K445" s="17"/>
      <c r="L445" s="17"/>
      <c r="M445" s="17"/>
      <c r="N445" s="15"/>
      <c r="O445" s="15"/>
      <c r="P445" s="88"/>
      <c r="Q445" s="88"/>
      <c r="R445" s="88"/>
      <c r="S445" s="88"/>
      <c r="T445" s="88"/>
      <c r="U445" s="88"/>
      <c r="V445" s="88"/>
      <c r="W445" s="88"/>
      <c r="X445" s="88"/>
      <c r="Y445" s="88"/>
      <c r="Z445" s="88"/>
      <c r="AA445" s="88"/>
      <c r="AB445" s="88"/>
      <c r="AC445" s="88"/>
      <c r="AD445" s="88"/>
      <c r="AE445" s="88"/>
      <c r="AF445" s="88"/>
      <c r="AG445" s="88"/>
      <c r="AH445" s="88"/>
      <c r="AI445" s="88"/>
      <c r="AJ445" s="88"/>
      <c r="AK445" s="88"/>
      <c r="AL445" s="88"/>
      <c r="AM445" s="88"/>
      <c r="AN445" s="88"/>
      <c r="AO445" s="88"/>
      <c r="AP445" s="88"/>
      <c r="AQ445" s="88"/>
      <c r="AR445" s="88"/>
      <c r="AS445" s="88"/>
      <c r="AT445" s="88"/>
      <c r="AU445" s="88"/>
      <c r="AV445" s="88"/>
      <c r="AW445" s="88"/>
      <c r="AX445" s="88"/>
      <c r="AY445" s="88"/>
      <c r="AZ445" s="88"/>
      <c r="BA445" s="88"/>
      <c r="BB445" s="88"/>
      <c r="BC445" s="88"/>
      <c r="BD445" s="88"/>
      <c r="BE445" s="88"/>
      <c r="BF445" s="88"/>
      <c r="BG445" s="88"/>
      <c r="BH445" s="88"/>
      <c r="BI445" s="88"/>
      <c r="BJ445" s="88"/>
      <c r="BK445" s="88"/>
      <c r="BL445" s="88"/>
    </row>
    <row r="446" s="12" customFormat="1" ht="13.5" spans="1:64">
      <c r="A446" s="17">
        <v>6</v>
      </c>
      <c r="B446" s="17">
        <v>6</v>
      </c>
      <c r="C446" s="17">
        <v>6</v>
      </c>
      <c r="D446" s="17">
        <v>6</v>
      </c>
      <c r="E446" s="17">
        <v>1</v>
      </c>
      <c r="F446" s="17">
        <v>6</v>
      </c>
      <c r="G446" s="17"/>
      <c r="H446" s="17"/>
      <c r="I446" s="17"/>
      <c r="J446" s="17"/>
      <c r="K446" s="17"/>
      <c r="L446" s="17"/>
      <c r="M446" s="17"/>
      <c r="N446" s="15"/>
      <c r="O446" s="15"/>
      <c r="P446" s="88"/>
      <c r="Q446" s="88"/>
      <c r="R446" s="88"/>
      <c r="S446" s="88"/>
      <c r="T446" s="88"/>
      <c r="U446" s="88"/>
      <c r="V446" s="88"/>
      <c r="W446" s="88"/>
      <c r="X446" s="88"/>
      <c r="Y446" s="88"/>
      <c r="Z446" s="88"/>
      <c r="AA446" s="88"/>
      <c r="AB446" s="88"/>
      <c r="AC446" s="88"/>
      <c r="AD446" s="88"/>
      <c r="AE446" s="88"/>
      <c r="AF446" s="88"/>
      <c r="AG446" s="88"/>
      <c r="AH446" s="88"/>
      <c r="AI446" s="88"/>
      <c r="AJ446" s="88"/>
      <c r="AK446" s="88"/>
      <c r="AL446" s="88"/>
      <c r="AM446" s="88"/>
      <c r="AN446" s="88"/>
      <c r="AO446" s="88"/>
      <c r="AP446" s="88"/>
      <c r="AQ446" s="88"/>
      <c r="AR446" s="88"/>
      <c r="AS446" s="88"/>
      <c r="AT446" s="88"/>
      <c r="AU446" s="88"/>
      <c r="AV446" s="88"/>
      <c r="AW446" s="88"/>
      <c r="AX446" s="88"/>
      <c r="AY446" s="88"/>
      <c r="AZ446" s="88"/>
      <c r="BA446" s="88"/>
      <c r="BB446" s="88"/>
      <c r="BC446" s="88"/>
      <c r="BD446" s="88"/>
      <c r="BE446" s="88"/>
      <c r="BF446" s="88"/>
      <c r="BG446" s="88"/>
      <c r="BH446" s="88"/>
      <c r="BI446" s="88"/>
      <c r="BJ446" s="88"/>
      <c r="BK446" s="88"/>
      <c r="BL446" s="88"/>
    </row>
    <row r="447" s="12" customFormat="1" ht="13.5" spans="1:64">
      <c r="A447" s="23">
        <v>98</v>
      </c>
      <c r="B447" s="18">
        <v>98</v>
      </c>
      <c r="C447" s="18">
        <v>98</v>
      </c>
      <c r="D447" s="18">
        <v>70</v>
      </c>
      <c r="E447" s="18">
        <v>95</v>
      </c>
      <c r="F447" s="18">
        <v>89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88"/>
      <c r="Q447" s="88"/>
      <c r="R447" s="88"/>
      <c r="S447" s="88"/>
      <c r="T447" s="88"/>
      <c r="U447" s="88"/>
      <c r="V447" s="88"/>
      <c r="W447" s="88"/>
      <c r="X447" s="88"/>
      <c r="Y447" s="88"/>
      <c r="Z447" s="88"/>
      <c r="AA447" s="88"/>
      <c r="AB447" s="88"/>
      <c r="AC447" s="88"/>
      <c r="AD447" s="88"/>
      <c r="AE447" s="88"/>
      <c r="AF447" s="88"/>
      <c r="AG447" s="88"/>
      <c r="AH447" s="88"/>
      <c r="AI447" s="88"/>
      <c r="AJ447" s="88"/>
      <c r="AK447" s="88"/>
      <c r="AL447" s="88"/>
      <c r="AM447" s="88"/>
      <c r="AN447" s="88"/>
      <c r="AO447" s="88"/>
      <c r="AP447" s="88"/>
      <c r="AQ447" s="88"/>
      <c r="AR447" s="88"/>
      <c r="AS447" s="88"/>
      <c r="AT447" s="88"/>
      <c r="AU447" s="88"/>
      <c r="AV447" s="88"/>
      <c r="AW447" s="88"/>
      <c r="AX447" s="88"/>
      <c r="AY447" s="88"/>
      <c r="AZ447" s="88"/>
      <c r="BA447" s="88"/>
      <c r="BB447" s="88"/>
      <c r="BC447" s="88"/>
      <c r="BD447" s="88"/>
      <c r="BE447" s="88"/>
      <c r="BF447" s="88"/>
      <c r="BG447" s="88"/>
      <c r="BH447" s="88"/>
      <c r="BI447" s="88"/>
      <c r="BJ447" s="88"/>
      <c r="BK447" s="88"/>
      <c r="BL447" s="88"/>
    </row>
    <row r="448" s="12" customFormat="1" ht="13.5" spans="1:64">
      <c r="A448" s="14" t="s">
        <v>730</v>
      </c>
      <c r="B448" s="17" t="s">
        <v>2</v>
      </c>
      <c r="C448" s="17">
        <v>26</v>
      </c>
      <c r="D448" s="17" t="s">
        <v>3</v>
      </c>
      <c r="E448" s="17" t="s">
        <v>697</v>
      </c>
      <c r="F448" s="17" t="s">
        <v>5</v>
      </c>
      <c r="G448" s="16">
        <f>(A450*A451+B450*B451+C450*C451+D450*D451+E450*E451+F450*F451+G450*G451+H450*H451+I450*I451+J450*J451)/C448</f>
        <v>87</v>
      </c>
      <c r="H448" s="17"/>
      <c r="I448" s="17"/>
      <c r="J448" s="17"/>
      <c r="K448" s="17"/>
      <c r="L448" s="17"/>
      <c r="M448" s="17"/>
      <c r="N448" s="15"/>
      <c r="O448" s="15"/>
      <c r="P448" s="88"/>
      <c r="Q448" s="88"/>
      <c r="R448" s="88"/>
      <c r="S448" s="88"/>
      <c r="T448" s="88"/>
      <c r="U448" s="88"/>
      <c r="V448" s="88"/>
      <c r="W448" s="88"/>
      <c r="X448" s="88"/>
      <c r="Y448" s="88"/>
      <c r="Z448" s="88"/>
      <c r="AA448" s="88"/>
      <c r="AB448" s="88"/>
      <c r="AC448" s="88"/>
      <c r="AD448" s="88"/>
      <c r="AE448" s="88"/>
      <c r="AF448" s="88"/>
      <c r="AG448" s="88"/>
      <c r="AH448" s="88"/>
      <c r="AI448" s="88"/>
      <c r="AJ448" s="88"/>
      <c r="AK448" s="88"/>
      <c r="AL448" s="88"/>
      <c r="AM448" s="88"/>
      <c r="AN448" s="88"/>
      <c r="AO448" s="88"/>
      <c r="AP448" s="88"/>
      <c r="AQ448" s="88"/>
      <c r="AR448" s="88"/>
      <c r="AS448" s="88"/>
      <c r="AT448" s="88"/>
      <c r="AU448" s="88"/>
      <c r="AV448" s="88"/>
      <c r="AW448" s="88"/>
      <c r="AX448" s="88"/>
      <c r="AY448" s="88"/>
      <c r="AZ448" s="88"/>
      <c r="BA448" s="88"/>
      <c r="BB448" s="88"/>
      <c r="BC448" s="88"/>
      <c r="BD448" s="88"/>
      <c r="BE448" s="88"/>
      <c r="BF448" s="88"/>
      <c r="BG448" s="88"/>
      <c r="BH448" s="88"/>
      <c r="BI448" s="88"/>
      <c r="BJ448" s="88"/>
      <c r="BK448" s="88"/>
      <c r="BL448" s="88"/>
    </row>
    <row r="449" s="12" customFormat="1" ht="13.5" spans="1:64">
      <c r="A449" s="17" t="s">
        <v>731</v>
      </c>
      <c r="B449" s="17" t="s">
        <v>719</v>
      </c>
      <c r="C449" s="17" t="s">
        <v>732</v>
      </c>
      <c r="D449" s="17" t="s">
        <v>733</v>
      </c>
      <c r="E449" s="17" t="s">
        <v>728</v>
      </c>
      <c r="F449" s="17" t="s">
        <v>734</v>
      </c>
      <c r="G449" s="17"/>
      <c r="H449" s="17"/>
      <c r="I449" s="17"/>
      <c r="J449" s="17"/>
      <c r="K449" s="17"/>
      <c r="L449" s="17"/>
      <c r="M449" s="17"/>
      <c r="N449" s="15"/>
      <c r="O449" s="15"/>
      <c r="P449" s="88"/>
      <c r="Q449" s="88"/>
      <c r="R449" s="88"/>
      <c r="S449" s="88"/>
      <c r="T449" s="88"/>
      <c r="U449" s="88"/>
      <c r="V449" s="88"/>
      <c r="W449" s="88"/>
      <c r="X449" s="88"/>
      <c r="Y449" s="88"/>
      <c r="Z449" s="88"/>
      <c r="AA449" s="88"/>
      <c r="AB449" s="88"/>
      <c r="AC449" s="88"/>
      <c r="AD449" s="88"/>
      <c r="AE449" s="88"/>
      <c r="AF449" s="88"/>
      <c r="AG449" s="88"/>
      <c r="AH449" s="88"/>
      <c r="AI449" s="88"/>
      <c r="AJ449" s="88"/>
      <c r="AK449" s="88"/>
      <c r="AL449" s="88"/>
      <c r="AM449" s="88"/>
      <c r="AN449" s="88"/>
      <c r="AO449" s="88"/>
      <c r="AP449" s="88"/>
      <c r="AQ449" s="88"/>
      <c r="AR449" s="88"/>
      <c r="AS449" s="88"/>
      <c r="AT449" s="88"/>
      <c r="AU449" s="88"/>
      <c r="AV449" s="88"/>
      <c r="AW449" s="88"/>
      <c r="AX449" s="88"/>
      <c r="AY449" s="88"/>
      <c r="AZ449" s="88"/>
      <c r="BA449" s="88"/>
      <c r="BB449" s="88"/>
      <c r="BC449" s="88"/>
      <c r="BD449" s="88"/>
      <c r="BE449" s="88"/>
      <c r="BF449" s="88"/>
      <c r="BG449" s="88"/>
      <c r="BH449" s="88"/>
      <c r="BI449" s="88"/>
      <c r="BJ449" s="88"/>
      <c r="BK449" s="88"/>
      <c r="BL449" s="88"/>
    </row>
    <row r="450" s="12" customFormat="1" ht="13.5" spans="1:64">
      <c r="A450" s="17">
        <v>6</v>
      </c>
      <c r="B450" s="17">
        <v>2</v>
      </c>
      <c r="C450" s="17">
        <v>5</v>
      </c>
      <c r="D450" s="17">
        <v>4</v>
      </c>
      <c r="E450" s="17">
        <v>4</v>
      </c>
      <c r="F450" s="17">
        <v>5</v>
      </c>
      <c r="G450" s="17"/>
      <c r="H450" s="17"/>
      <c r="I450" s="17"/>
      <c r="J450" s="17"/>
      <c r="K450" s="17"/>
      <c r="L450" s="17"/>
      <c r="M450" s="17"/>
      <c r="N450" s="15"/>
      <c r="O450" s="15"/>
      <c r="P450" s="88"/>
      <c r="Q450" s="88"/>
      <c r="R450" s="88"/>
      <c r="S450" s="88"/>
      <c r="T450" s="88"/>
      <c r="U450" s="88"/>
      <c r="V450" s="88"/>
      <c r="W450" s="88"/>
      <c r="X450" s="88"/>
      <c r="Y450" s="88"/>
      <c r="Z450" s="88"/>
      <c r="AA450" s="88"/>
      <c r="AB450" s="88"/>
      <c r="AC450" s="88"/>
      <c r="AD450" s="88"/>
      <c r="AE450" s="88"/>
      <c r="AF450" s="88"/>
      <c r="AG450" s="88"/>
      <c r="AH450" s="88"/>
      <c r="AI450" s="88"/>
      <c r="AJ450" s="88"/>
      <c r="AK450" s="88"/>
      <c r="AL450" s="88"/>
      <c r="AM450" s="88"/>
      <c r="AN450" s="88"/>
      <c r="AO450" s="88"/>
      <c r="AP450" s="88"/>
      <c r="AQ450" s="88"/>
      <c r="AR450" s="88"/>
      <c r="AS450" s="88"/>
      <c r="AT450" s="88"/>
      <c r="AU450" s="88"/>
      <c r="AV450" s="88"/>
      <c r="AW450" s="88"/>
      <c r="AX450" s="88"/>
      <c r="AY450" s="88"/>
      <c r="AZ450" s="88"/>
      <c r="BA450" s="88"/>
      <c r="BB450" s="88"/>
      <c r="BC450" s="88"/>
      <c r="BD450" s="88"/>
      <c r="BE450" s="88"/>
      <c r="BF450" s="88"/>
      <c r="BG450" s="88"/>
      <c r="BH450" s="88"/>
      <c r="BI450" s="88"/>
      <c r="BJ450" s="88"/>
      <c r="BK450" s="88"/>
      <c r="BL450" s="88"/>
    </row>
    <row r="451" s="12" customFormat="1" ht="13.5" spans="1:64">
      <c r="A451" s="23">
        <v>90</v>
      </c>
      <c r="B451" s="18">
        <v>96</v>
      </c>
      <c r="C451" s="18">
        <v>95</v>
      </c>
      <c r="D451" s="18">
        <v>80</v>
      </c>
      <c r="E451" s="18">
        <v>95</v>
      </c>
      <c r="F451" s="18">
        <v>71</v>
      </c>
      <c r="G451" s="18"/>
      <c r="H451" s="18"/>
      <c r="I451" s="18"/>
      <c r="J451" s="18"/>
      <c r="K451" s="18"/>
      <c r="L451" s="18"/>
      <c r="M451" s="18"/>
      <c r="N451" s="18"/>
      <c r="O451" s="18"/>
      <c r="P451" s="88"/>
      <c r="Q451" s="88"/>
      <c r="R451" s="88"/>
      <c r="S451" s="88"/>
      <c r="T451" s="88"/>
      <c r="U451" s="88"/>
      <c r="V451" s="88"/>
      <c r="W451" s="88"/>
      <c r="X451" s="88"/>
      <c r="Y451" s="88"/>
      <c r="Z451" s="88"/>
      <c r="AA451" s="88"/>
      <c r="AB451" s="88"/>
      <c r="AC451" s="88"/>
      <c r="AD451" s="88"/>
      <c r="AE451" s="88"/>
      <c r="AF451" s="88"/>
      <c r="AG451" s="88"/>
      <c r="AH451" s="88"/>
      <c r="AI451" s="88"/>
      <c r="AJ451" s="88"/>
      <c r="AK451" s="88"/>
      <c r="AL451" s="88"/>
      <c r="AM451" s="88"/>
      <c r="AN451" s="88"/>
      <c r="AO451" s="88"/>
      <c r="AP451" s="88"/>
      <c r="AQ451" s="88"/>
      <c r="AR451" s="88"/>
      <c r="AS451" s="88"/>
      <c r="AT451" s="88"/>
      <c r="AU451" s="88"/>
      <c r="AV451" s="88"/>
      <c r="AW451" s="88"/>
      <c r="AX451" s="88"/>
      <c r="AY451" s="88"/>
      <c r="AZ451" s="88"/>
      <c r="BA451" s="88"/>
      <c r="BB451" s="88"/>
      <c r="BC451" s="88"/>
      <c r="BD451" s="88"/>
      <c r="BE451" s="88"/>
      <c r="BF451" s="88"/>
      <c r="BG451" s="88"/>
      <c r="BH451" s="88"/>
      <c r="BI451" s="88"/>
      <c r="BJ451" s="88"/>
      <c r="BK451" s="88"/>
      <c r="BL451" s="88"/>
    </row>
    <row r="452" s="12" customFormat="1" ht="13.5" spans="1:64">
      <c r="A452" s="14" t="s">
        <v>735</v>
      </c>
      <c r="B452" s="17" t="s">
        <v>2</v>
      </c>
      <c r="C452" s="17">
        <v>31</v>
      </c>
      <c r="D452" s="17" t="s">
        <v>3</v>
      </c>
      <c r="E452" s="17" t="s">
        <v>736</v>
      </c>
      <c r="F452" s="17" t="s">
        <v>5</v>
      </c>
      <c r="G452" s="16">
        <f>(A454*A455+B454*B455+C454*C455+D454*D455+E454*E455+F454*F455+G454*G455+H454*H455+I454*I455+J454*J455)/C452</f>
        <v>91.5161290322581</v>
      </c>
      <c r="H452" s="17"/>
      <c r="I452" s="91"/>
      <c r="J452" s="91"/>
      <c r="K452" s="17"/>
      <c r="L452" s="17"/>
      <c r="M452" s="17"/>
      <c r="N452" s="15"/>
      <c r="O452" s="15"/>
      <c r="P452" s="88"/>
      <c r="Q452" s="88"/>
      <c r="R452" s="88"/>
      <c r="S452" s="88"/>
      <c r="T452" s="88"/>
      <c r="U452" s="88"/>
      <c r="V452" s="88"/>
      <c r="W452" s="88"/>
      <c r="X452" s="88"/>
      <c r="Y452" s="88"/>
      <c r="Z452" s="88"/>
      <c r="AA452" s="88"/>
      <c r="AB452" s="88"/>
      <c r="AC452" s="88"/>
      <c r="AD452" s="88"/>
      <c r="AE452" s="88"/>
      <c r="AF452" s="88"/>
      <c r="AG452" s="88"/>
      <c r="AH452" s="88"/>
      <c r="AI452" s="88"/>
      <c r="AJ452" s="88"/>
      <c r="AK452" s="88"/>
      <c r="AL452" s="88"/>
      <c r="AM452" s="88"/>
      <c r="AN452" s="88"/>
      <c r="AO452" s="88"/>
      <c r="AP452" s="88"/>
      <c r="AQ452" s="88"/>
      <c r="AR452" s="88"/>
      <c r="AS452" s="88"/>
      <c r="AT452" s="88"/>
      <c r="AU452" s="88"/>
      <c r="AV452" s="88"/>
      <c r="AW452" s="88"/>
      <c r="AX452" s="88"/>
      <c r="AY452" s="88"/>
      <c r="AZ452" s="88"/>
      <c r="BA452" s="88"/>
      <c r="BB452" s="88"/>
      <c r="BC452" s="88"/>
      <c r="BD452" s="88"/>
      <c r="BE452" s="88"/>
      <c r="BF452" s="88"/>
      <c r="BG452" s="88"/>
      <c r="BH452" s="88"/>
      <c r="BI452" s="88"/>
      <c r="BJ452" s="88"/>
      <c r="BK452" s="88"/>
      <c r="BL452" s="88"/>
    </row>
    <row r="453" s="12" customFormat="1" ht="13.5" spans="1:64">
      <c r="A453" s="20" t="s">
        <v>737</v>
      </c>
      <c r="B453" s="20" t="s">
        <v>738</v>
      </c>
      <c r="C453" s="15" t="s">
        <v>739</v>
      </c>
      <c r="D453" s="15" t="s">
        <v>740</v>
      </c>
      <c r="E453" s="15" t="s">
        <v>741</v>
      </c>
      <c r="F453" s="15" t="s">
        <v>742</v>
      </c>
      <c r="G453" s="17"/>
      <c r="H453" s="17"/>
      <c r="I453" s="17"/>
      <c r="J453" s="17"/>
      <c r="K453" s="17"/>
      <c r="L453" s="17"/>
      <c r="M453" s="17"/>
      <c r="N453" s="15"/>
      <c r="O453" s="17"/>
      <c r="P453" s="88"/>
      <c r="Q453" s="88"/>
      <c r="R453" s="88"/>
      <c r="S453" s="88"/>
      <c r="T453" s="88"/>
      <c r="U453" s="88"/>
      <c r="V453" s="88"/>
      <c r="W453" s="88"/>
      <c r="X453" s="88"/>
      <c r="Y453" s="88"/>
      <c r="Z453" s="88"/>
      <c r="AA453" s="88"/>
      <c r="AB453" s="88"/>
      <c r="AC453" s="88"/>
      <c r="AD453" s="88"/>
      <c r="AE453" s="88"/>
      <c r="AF453" s="88"/>
      <c r="AG453" s="88"/>
      <c r="AH453" s="88"/>
      <c r="AI453" s="88"/>
      <c r="AJ453" s="88"/>
      <c r="AK453" s="88"/>
      <c r="AL453" s="88"/>
      <c r="AM453" s="88"/>
      <c r="AN453" s="88"/>
      <c r="AO453" s="88"/>
      <c r="AP453" s="88"/>
      <c r="AQ453" s="88"/>
      <c r="AR453" s="88"/>
      <c r="AS453" s="88"/>
      <c r="AT453" s="88"/>
      <c r="AU453" s="88"/>
      <c r="AV453" s="88"/>
      <c r="AW453" s="88"/>
      <c r="AX453" s="88"/>
      <c r="AY453" s="88"/>
      <c r="AZ453" s="88"/>
      <c r="BA453" s="88"/>
      <c r="BB453" s="88"/>
      <c r="BC453" s="88"/>
      <c r="BD453" s="88"/>
      <c r="BE453" s="88"/>
      <c r="BF453" s="88"/>
      <c r="BG453" s="88"/>
      <c r="BH453" s="88"/>
      <c r="BI453" s="88"/>
      <c r="BJ453" s="88"/>
      <c r="BK453" s="88"/>
      <c r="BL453" s="88"/>
    </row>
    <row r="454" s="12" customFormat="1" ht="13.5" spans="1:64">
      <c r="A454" s="89">
        <v>5</v>
      </c>
      <c r="B454" s="89">
        <v>3</v>
      </c>
      <c r="C454" s="15">
        <v>6</v>
      </c>
      <c r="D454" s="89">
        <v>6</v>
      </c>
      <c r="E454" s="89">
        <v>5</v>
      </c>
      <c r="F454" s="89">
        <v>6</v>
      </c>
      <c r="G454" s="89"/>
      <c r="H454" s="89"/>
      <c r="I454" s="89"/>
      <c r="J454" s="17"/>
      <c r="K454" s="17"/>
      <c r="L454" s="92"/>
      <c r="M454" s="89"/>
      <c r="N454" s="15"/>
      <c r="O454" s="89"/>
      <c r="P454" s="88"/>
      <c r="Q454" s="88"/>
      <c r="R454" s="88"/>
      <c r="S454" s="88"/>
      <c r="T454" s="88"/>
      <c r="U454" s="88"/>
      <c r="V454" s="88"/>
      <c r="W454" s="88"/>
      <c r="X454" s="88"/>
      <c r="Y454" s="88"/>
      <c r="Z454" s="88"/>
      <c r="AA454" s="88"/>
      <c r="AB454" s="88"/>
      <c r="AC454" s="88"/>
      <c r="AD454" s="88"/>
      <c r="AE454" s="88"/>
      <c r="AF454" s="88"/>
      <c r="AG454" s="88"/>
      <c r="AH454" s="88"/>
      <c r="AI454" s="88"/>
      <c r="AJ454" s="88"/>
      <c r="AK454" s="88"/>
      <c r="AL454" s="88"/>
      <c r="AM454" s="88"/>
      <c r="AN454" s="88"/>
      <c r="AO454" s="88"/>
      <c r="AP454" s="88"/>
      <c r="AQ454" s="88"/>
      <c r="AR454" s="88"/>
      <c r="AS454" s="88"/>
      <c r="AT454" s="88"/>
      <c r="AU454" s="88"/>
      <c r="AV454" s="88"/>
      <c r="AW454" s="88"/>
      <c r="AX454" s="88"/>
      <c r="AY454" s="88"/>
      <c r="AZ454" s="88"/>
      <c r="BA454" s="88"/>
      <c r="BB454" s="88"/>
      <c r="BC454" s="88"/>
      <c r="BD454" s="88"/>
      <c r="BE454" s="88"/>
      <c r="BF454" s="88"/>
      <c r="BG454" s="88"/>
      <c r="BH454" s="88"/>
      <c r="BI454" s="88"/>
      <c r="BJ454" s="88"/>
      <c r="BK454" s="88"/>
      <c r="BL454" s="88"/>
    </row>
    <row r="455" s="12" customFormat="1" ht="13.5" spans="1:64">
      <c r="A455" s="18">
        <v>89</v>
      </c>
      <c r="B455" s="18">
        <v>98</v>
      </c>
      <c r="C455" s="18">
        <v>90</v>
      </c>
      <c r="D455" s="18">
        <v>86</v>
      </c>
      <c r="E455" s="18">
        <v>98</v>
      </c>
      <c r="F455" s="18">
        <v>92</v>
      </c>
      <c r="G455" s="18"/>
      <c r="H455" s="18"/>
      <c r="I455" s="18"/>
      <c r="J455" s="18"/>
      <c r="K455" s="18"/>
      <c r="L455" s="18"/>
      <c r="M455" s="18"/>
      <c r="N455" s="18"/>
      <c r="O455" s="18"/>
      <c r="P455" s="88"/>
      <c r="Q455" s="88"/>
      <c r="R455" s="88"/>
      <c r="S455" s="88"/>
      <c r="T455" s="88"/>
      <c r="U455" s="88"/>
      <c r="V455" s="88"/>
      <c r="W455" s="88"/>
      <c r="X455" s="88"/>
      <c r="Y455" s="88"/>
      <c r="Z455" s="88"/>
      <c r="AA455" s="88"/>
      <c r="AB455" s="88"/>
      <c r="AC455" s="88"/>
      <c r="AD455" s="88"/>
      <c r="AE455" s="88"/>
      <c r="AF455" s="88"/>
      <c r="AG455" s="88"/>
      <c r="AH455" s="88"/>
      <c r="AI455" s="88"/>
      <c r="AJ455" s="88"/>
      <c r="AK455" s="88"/>
      <c r="AL455" s="88"/>
      <c r="AM455" s="88"/>
      <c r="AN455" s="88"/>
      <c r="AO455" s="88"/>
      <c r="AP455" s="88"/>
      <c r="AQ455" s="88"/>
      <c r="AR455" s="88"/>
      <c r="AS455" s="88"/>
      <c r="AT455" s="88"/>
      <c r="AU455" s="88"/>
      <c r="AV455" s="88"/>
      <c r="AW455" s="88"/>
      <c r="AX455" s="88"/>
      <c r="AY455" s="88"/>
      <c r="AZ455" s="88"/>
      <c r="BA455" s="88"/>
      <c r="BB455" s="88"/>
      <c r="BC455" s="88"/>
      <c r="BD455" s="88"/>
      <c r="BE455" s="88"/>
      <c r="BF455" s="88"/>
      <c r="BG455" s="88"/>
      <c r="BH455" s="88"/>
      <c r="BI455" s="88"/>
      <c r="BJ455" s="88"/>
      <c r="BK455" s="88"/>
      <c r="BL455" s="88"/>
    </row>
    <row r="456" s="12" customFormat="1" ht="13.5" spans="1:64">
      <c r="A456" s="14" t="s">
        <v>743</v>
      </c>
      <c r="B456" s="17" t="s">
        <v>2</v>
      </c>
      <c r="C456" s="17">
        <v>16</v>
      </c>
      <c r="D456" s="17" t="s">
        <v>3</v>
      </c>
      <c r="E456" s="17" t="s">
        <v>744</v>
      </c>
      <c r="F456" s="17" t="s">
        <v>5</v>
      </c>
      <c r="G456" s="16">
        <f>(A458*A459+B458*B459+C458*C459+D458*D459+E458*E459+F458*F459+G458*G459+H458*H459+I458*I459+J458*J459)/C456</f>
        <v>91.875</v>
      </c>
      <c r="H456" s="17"/>
      <c r="I456" s="17"/>
      <c r="J456" s="17"/>
      <c r="K456" s="17"/>
      <c r="L456" s="17"/>
      <c r="M456" s="17"/>
      <c r="N456" s="15"/>
      <c r="O456" s="15"/>
      <c r="P456" s="88"/>
      <c r="Q456" s="88"/>
      <c r="R456" s="88"/>
      <c r="S456" s="88"/>
      <c r="T456" s="88"/>
      <c r="U456" s="88"/>
      <c r="V456" s="88"/>
      <c r="W456" s="88"/>
      <c r="X456" s="88"/>
      <c r="Y456" s="88"/>
      <c r="Z456" s="88"/>
      <c r="AA456" s="88"/>
      <c r="AB456" s="88"/>
      <c r="AC456" s="88"/>
      <c r="AD456" s="88"/>
      <c r="AE456" s="88"/>
      <c r="AF456" s="88"/>
      <c r="AG456" s="88"/>
      <c r="AH456" s="88"/>
      <c r="AI456" s="88"/>
      <c r="AJ456" s="88"/>
      <c r="AK456" s="88"/>
      <c r="AL456" s="88"/>
      <c r="AM456" s="88"/>
      <c r="AN456" s="88"/>
      <c r="AO456" s="88"/>
      <c r="AP456" s="88"/>
      <c r="AQ456" s="88"/>
      <c r="AR456" s="88"/>
      <c r="AS456" s="88"/>
      <c r="AT456" s="88"/>
      <c r="AU456" s="88"/>
      <c r="AV456" s="88"/>
      <c r="AW456" s="88"/>
      <c r="AX456" s="88"/>
      <c r="AY456" s="88"/>
      <c r="AZ456" s="88"/>
      <c r="BA456" s="88"/>
      <c r="BB456" s="88"/>
      <c r="BC456" s="88"/>
      <c r="BD456" s="88"/>
      <c r="BE456" s="88"/>
      <c r="BF456" s="88"/>
      <c r="BG456" s="88"/>
      <c r="BH456" s="88"/>
      <c r="BI456" s="88"/>
      <c r="BJ456" s="88"/>
      <c r="BK456" s="88"/>
      <c r="BL456" s="88"/>
    </row>
    <row r="457" s="12" customFormat="1" spans="1:64">
      <c r="A457" s="17" t="s">
        <v>720</v>
      </c>
      <c r="B457" s="17" t="s">
        <v>721</v>
      </c>
      <c r="C457" s="17" t="s">
        <v>745</v>
      </c>
      <c r="D457" s="17"/>
      <c r="E457" s="17"/>
      <c r="F457" s="17"/>
      <c r="G457" s="17"/>
      <c r="H457" s="17"/>
      <c r="I457" s="17"/>
      <c r="J457" s="17"/>
      <c r="K457" s="93"/>
      <c r="L457" s="94"/>
      <c r="M457" s="15"/>
      <c r="N457" s="15"/>
      <c r="O457" s="15"/>
      <c r="P457" s="88"/>
      <c r="Q457" s="88"/>
      <c r="R457" s="88"/>
      <c r="S457" s="88"/>
      <c r="T457" s="88"/>
      <c r="U457" s="88"/>
      <c r="V457" s="88"/>
      <c r="W457" s="88"/>
      <c r="X457" s="88"/>
      <c r="Y457" s="88"/>
      <c r="Z457" s="88"/>
      <c r="AA457" s="88"/>
      <c r="AB457" s="88"/>
      <c r="AC457" s="88"/>
      <c r="AD457" s="88"/>
      <c r="AE457" s="88"/>
      <c r="AF457" s="88"/>
      <c r="AG457" s="88"/>
      <c r="AH457" s="88"/>
      <c r="AI457" s="88"/>
      <c r="AJ457" s="88"/>
      <c r="AK457" s="88"/>
      <c r="AL457" s="88"/>
      <c r="AM457" s="88"/>
      <c r="AN457" s="88"/>
      <c r="AO457" s="88"/>
      <c r="AP457" s="88"/>
      <c r="AQ457" s="88"/>
      <c r="AR457" s="88"/>
      <c r="AS457" s="88"/>
      <c r="AT457" s="88"/>
      <c r="AU457" s="88"/>
      <c r="AV457" s="88"/>
      <c r="AW457" s="88"/>
      <c r="AX457" s="88"/>
      <c r="AY457" s="88"/>
      <c r="AZ457" s="88"/>
      <c r="BA457" s="88"/>
      <c r="BB457" s="88"/>
      <c r="BC457" s="88"/>
      <c r="BD457" s="88"/>
      <c r="BE457" s="88"/>
      <c r="BF457" s="88"/>
      <c r="BG457" s="88"/>
      <c r="BH457" s="88"/>
      <c r="BI457" s="88"/>
      <c r="BJ457" s="88"/>
      <c r="BK457" s="88"/>
      <c r="BL457" s="88"/>
    </row>
    <row r="458" s="12" customFormat="1" spans="1:64">
      <c r="A458" s="17">
        <v>6</v>
      </c>
      <c r="B458" s="17">
        <v>6</v>
      </c>
      <c r="C458" s="17">
        <v>4</v>
      </c>
      <c r="D458" s="17"/>
      <c r="E458" s="17"/>
      <c r="F458" s="17"/>
      <c r="G458" s="17"/>
      <c r="H458" s="17"/>
      <c r="I458" s="17"/>
      <c r="J458" s="17"/>
      <c r="K458" s="93"/>
      <c r="L458" s="94"/>
      <c r="M458" s="15"/>
      <c r="N458" s="15"/>
      <c r="O458" s="15"/>
      <c r="P458" s="88"/>
      <c r="Q458" s="88"/>
      <c r="R458" s="88"/>
      <c r="S458" s="88"/>
      <c r="T458" s="88"/>
      <c r="U458" s="88"/>
      <c r="V458" s="88"/>
      <c r="W458" s="88"/>
      <c r="X458" s="88"/>
      <c r="Y458" s="88"/>
      <c r="Z458" s="88"/>
      <c r="AA458" s="88"/>
      <c r="AB458" s="88"/>
      <c r="AC458" s="88"/>
      <c r="AD458" s="88"/>
      <c r="AE458" s="88"/>
      <c r="AF458" s="88"/>
      <c r="AG458" s="88"/>
      <c r="AH458" s="88"/>
      <c r="AI458" s="88"/>
      <c r="AJ458" s="88"/>
      <c r="AK458" s="88"/>
      <c r="AL458" s="88"/>
      <c r="AM458" s="88"/>
      <c r="AN458" s="88"/>
      <c r="AO458" s="88"/>
      <c r="AP458" s="88"/>
      <c r="AQ458" s="88"/>
      <c r="AR458" s="88"/>
      <c r="AS458" s="88"/>
      <c r="AT458" s="88"/>
      <c r="AU458" s="88"/>
      <c r="AV458" s="88"/>
      <c r="AW458" s="88"/>
      <c r="AX458" s="88"/>
      <c r="AY458" s="88"/>
      <c r="AZ458" s="88"/>
      <c r="BA458" s="88"/>
      <c r="BB458" s="88"/>
      <c r="BC458" s="88"/>
      <c r="BD458" s="88"/>
      <c r="BE458" s="88"/>
      <c r="BF458" s="88"/>
      <c r="BG458" s="88"/>
      <c r="BH458" s="88"/>
      <c r="BI458" s="88"/>
      <c r="BJ458" s="88"/>
      <c r="BK458" s="88"/>
      <c r="BL458" s="88"/>
    </row>
    <row r="459" s="12" customFormat="1" spans="1:64">
      <c r="A459" s="18">
        <v>91</v>
      </c>
      <c r="B459" s="18">
        <v>98</v>
      </c>
      <c r="C459" s="18">
        <v>84</v>
      </c>
      <c r="D459" s="18"/>
      <c r="E459" s="18"/>
      <c r="F459" s="18"/>
      <c r="G459" s="18"/>
      <c r="H459" s="18"/>
      <c r="I459" s="18"/>
      <c r="J459" s="18"/>
      <c r="K459" s="95"/>
      <c r="L459" s="95"/>
      <c r="M459" s="18"/>
      <c r="N459" s="18"/>
      <c r="O459" s="18"/>
      <c r="P459" s="88"/>
      <c r="Q459" s="88"/>
      <c r="R459" s="88"/>
      <c r="S459" s="88"/>
      <c r="T459" s="88"/>
      <c r="U459" s="88"/>
      <c r="V459" s="88"/>
      <c r="W459" s="88"/>
      <c r="X459" s="88"/>
      <c r="Y459" s="88"/>
      <c r="Z459" s="88"/>
      <c r="AA459" s="88"/>
      <c r="AB459" s="88"/>
      <c r="AC459" s="88"/>
      <c r="AD459" s="88"/>
      <c r="AE459" s="88"/>
      <c r="AF459" s="88"/>
      <c r="AG459" s="88"/>
      <c r="AH459" s="88"/>
      <c r="AI459" s="88"/>
      <c r="AJ459" s="88"/>
      <c r="AK459" s="88"/>
      <c r="AL459" s="88"/>
      <c r="AM459" s="88"/>
      <c r="AN459" s="88"/>
      <c r="AO459" s="88"/>
      <c r="AP459" s="88"/>
      <c r="AQ459" s="88"/>
      <c r="AR459" s="88"/>
      <c r="AS459" s="88"/>
      <c r="AT459" s="88"/>
      <c r="AU459" s="88"/>
      <c r="AV459" s="88"/>
      <c r="AW459" s="88"/>
      <c r="AX459" s="88"/>
      <c r="AY459" s="88"/>
      <c r="AZ459" s="88"/>
      <c r="BA459" s="88"/>
      <c r="BB459" s="88"/>
      <c r="BC459" s="88"/>
      <c r="BD459" s="88"/>
      <c r="BE459" s="88"/>
      <c r="BF459" s="88"/>
      <c r="BG459" s="88"/>
      <c r="BH459" s="88"/>
      <c r="BI459" s="88"/>
      <c r="BJ459" s="88"/>
      <c r="BK459" s="88"/>
      <c r="BL459" s="88"/>
    </row>
    <row r="460" s="12" customFormat="1" ht="13.5" spans="1:64">
      <c r="A460" s="14" t="s">
        <v>746</v>
      </c>
      <c r="B460" s="17" t="s">
        <v>2</v>
      </c>
      <c r="C460" s="17">
        <v>17</v>
      </c>
      <c r="D460" s="17" t="s">
        <v>3</v>
      </c>
      <c r="E460" s="17" t="s">
        <v>744</v>
      </c>
      <c r="F460" s="17" t="s">
        <v>5</v>
      </c>
      <c r="G460" s="16">
        <f>(A462*A463+B462*B463+C462*C463+D462*D463+E462*E463+F462*F463+G462*G463+H462*H463+I462*I463+J462*J463)/C460</f>
        <v>84.3529411764706</v>
      </c>
      <c r="H460" s="17"/>
      <c r="I460" s="17"/>
      <c r="J460" s="17"/>
      <c r="K460" s="17"/>
      <c r="L460" s="15"/>
      <c r="M460" s="26"/>
      <c r="N460" s="15"/>
      <c r="O460" s="26"/>
      <c r="P460" s="88"/>
      <c r="Q460" s="88"/>
      <c r="R460" s="88"/>
      <c r="S460" s="88"/>
      <c r="T460" s="88"/>
      <c r="U460" s="88"/>
      <c r="V460" s="88"/>
      <c r="W460" s="88"/>
      <c r="X460" s="88"/>
      <c r="Y460" s="88"/>
      <c r="Z460" s="88"/>
      <c r="AA460" s="88"/>
      <c r="AB460" s="88"/>
      <c r="AC460" s="88"/>
      <c r="AD460" s="88"/>
      <c r="AE460" s="88"/>
      <c r="AF460" s="88"/>
      <c r="AG460" s="88"/>
      <c r="AH460" s="88"/>
      <c r="AI460" s="88"/>
      <c r="AJ460" s="88"/>
      <c r="AK460" s="88"/>
      <c r="AL460" s="88"/>
      <c r="AM460" s="88"/>
      <c r="AN460" s="88"/>
      <c r="AO460" s="88"/>
      <c r="AP460" s="88"/>
      <c r="AQ460" s="88"/>
      <c r="AR460" s="88"/>
      <c r="AS460" s="88"/>
      <c r="AT460" s="88"/>
      <c r="AU460" s="88"/>
      <c r="AV460" s="88"/>
      <c r="AW460" s="88"/>
      <c r="AX460" s="88"/>
      <c r="AY460" s="88"/>
      <c r="AZ460" s="88"/>
      <c r="BA460" s="88"/>
      <c r="BB460" s="88"/>
      <c r="BC460" s="88"/>
      <c r="BD460" s="88"/>
      <c r="BE460" s="88"/>
      <c r="BF460" s="88"/>
      <c r="BG460" s="88"/>
      <c r="BH460" s="88"/>
      <c r="BI460" s="88"/>
      <c r="BJ460" s="88"/>
      <c r="BK460" s="88"/>
      <c r="BL460" s="88"/>
    </row>
    <row r="461" s="12" customFormat="1" ht="13.5" spans="1:64">
      <c r="A461" s="17" t="s">
        <v>716</v>
      </c>
      <c r="B461" s="17" t="s">
        <v>722</v>
      </c>
      <c r="C461" s="17" t="s">
        <v>747</v>
      </c>
      <c r="D461" s="17"/>
      <c r="E461" s="17"/>
      <c r="F461" s="17"/>
      <c r="G461" s="17"/>
      <c r="H461" s="17"/>
      <c r="I461" s="17"/>
      <c r="J461" s="17"/>
      <c r="K461" s="17"/>
      <c r="L461" s="15"/>
      <c r="M461" s="15"/>
      <c r="N461" s="15"/>
      <c r="O461" s="15"/>
      <c r="P461" s="88"/>
      <c r="Q461" s="88"/>
      <c r="R461" s="88"/>
      <c r="S461" s="88"/>
      <c r="T461" s="88"/>
      <c r="U461" s="88"/>
      <c r="V461" s="88"/>
      <c r="W461" s="88"/>
      <c r="X461" s="88"/>
      <c r="Y461" s="88"/>
      <c r="Z461" s="88"/>
      <c r="AA461" s="88"/>
      <c r="AB461" s="88"/>
      <c r="AC461" s="88"/>
      <c r="AD461" s="88"/>
      <c r="AE461" s="88"/>
      <c r="AF461" s="88"/>
      <c r="AG461" s="88"/>
      <c r="AH461" s="88"/>
      <c r="AI461" s="88"/>
      <c r="AJ461" s="88"/>
      <c r="AK461" s="88"/>
      <c r="AL461" s="88"/>
      <c r="AM461" s="88"/>
      <c r="AN461" s="88"/>
      <c r="AO461" s="88"/>
      <c r="AP461" s="88"/>
      <c r="AQ461" s="88"/>
      <c r="AR461" s="88"/>
      <c r="AS461" s="88"/>
      <c r="AT461" s="88"/>
      <c r="AU461" s="88"/>
      <c r="AV461" s="88"/>
      <c r="AW461" s="88"/>
      <c r="AX461" s="88"/>
      <c r="AY461" s="88"/>
      <c r="AZ461" s="88"/>
      <c r="BA461" s="88"/>
      <c r="BB461" s="88"/>
      <c r="BC461" s="88"/>
      <c r="BD461" s="88"/>
      <c r="BE461" s="88"/>
      <c r="BF461" s="88"/>
      <c r="BG461" s="88"/>
      <c r="BH461" s="88"/>
      <c r="BI461" s="88"/>
      <c r="BJ461" s="88"/>
      <c r="BK461" s="88"/>
      <c r="BL461" s="88"/>
    </row>
    <row r="462" s="12" customFormat="1" ht="13.5" spans="1:64">
      <c r="A462" s="17">
        <v>6</v>
      </c>
      <c r="B462" s="17">
        <v>5</v>
      </c>
      <c r="C462" s="17">
        <v>6</v>
      </c>
      <c r="D462" s="17"/>
      <c r="E462" s="17"/>
      <c r="F462" s="17"/>
      <c r="G462" s="17"/>
      <c r="H462" s="17"/>
      <c r="I462" s="17"/>
      <c r="J462" s="17"/>
      <c r="K462" s="17"/>
      <c r="L462" s="15"/>
      <c r="M462" s="15"/>
      <c r="N462" s="15"/>
      <c r="O462" s="15"/>
      <c r="P462" s="88"/>
      <c r="Q462" s="88"/>
      <c r="R462" s="88"/>
      <c r="S462" s="88"/>
      <c r="T462" s="88"/>
      <c r="U462" s="88"/>
      <c r="V462" s="88"/>
      <c r="W462" s="88"/>
      <c r="X462" s="88"/>
      <c r="Y462" s="88"/>
      <c r="Z462" s="88"/>
      <c r="AA462" s="88"/>
      <c r="AB462" s="88"/>
      <c r="AC462" s="88"/>
      <c r="AD462" s="88"/>
      <c r="AE462" s="88"/>
      <c r="AF462" s="88"/>
      <c r="AG462" s="88"/>
      <c r="AH462" s="88"/>
      <c r="AI462" s="88"/>
      <c r="AJ462" s="88"/>
      <c r="AK462" s="88"/>
      <c r="AL462" s="88"/>
      <c r="AM462" s="88"/>
      <c r="AN462" s="88"/>
      <c r="AO462" s="88"/>
      <c r="AP462" s="88"/>
      <c r="AQ462" s="88"/>
      <c r="AR462" s="88"/>
      <c r="AS462" s="88"/>
      <c r="AT462" s="88"/>
      <c r="AU462" s="88"/>
      <c r="AV462" s="88"/>
      <c r="AW462" s="88"/>
      <c r="AX462" s="88"/>
      <c r="AY462" s="88"/>
      <c r="AZ462" s="88"/>
      <c r="BA462" s="88"/>
      <c r="BB462" s="88"/>
      <c r="BC462" s="88"/>
      <c r="BD462" s="88"/>
      <c r="BE462" s="88"/>
      <c r="BF462" s="88"/>
      <c r="BG462" s="88"/>
      <c r="BH462" s="88"/>
      <c r="BI462" s="88"/>
      <c r="BJ462" s="88"/>
      <c r="BK462" s="88"/>
      <c r="BL462" s="88"/>
    </row>
    <row r="463" s="12" customFormat="1" ht="13.5" spans="1:64">
      <c r="A463" s="18">
        <v>89</v>
      </c>
      <c r="B463" s="18">
        <v>90</v>
      </c>
      <c r="C463" s="18">
        <v>75</v>
      </c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88"/>
      <c r="Q463" s="88"/>
      <c r="R463" s="88"/>
      <c r="S463" s="88"/>
      <c r="T463" s="88"/>
      <c r="U463" s="88"/>
      <c r="V463" s="88"/>
      <c r="W463" s="88"/>
      <c r="X463" s="88"/>
      <c r="Y463" s="88"/>
      <c r="Z463" s="88"/>
      <c r="AA463" s="88"/>
      <c r="AB463" s="88"/>
      <c r="AC463" s="88"/>
      <c r="AD463" s="88"/>
      <c r="AE463" s="88"/>
      <c r="AF463" s="88"/>
      <c r="AG463" s="88"/>
      <c r="AH463" s="88"/>
      <c r="AI463" s="88"/>
      <c r="AJ463" s="88"/>
      <c r="AK463" s="88"/>
      <c r="AL463" s="88"/>
      <c r="AM463" s="88"/>
      <c r="AN463" s="88"/>
      <c r="AO463" s="88"/>
      <c r="AP463" s="88"/>
      <c r="AQ463" s="88"/>
      <c r="AR463" s="88"/>
      <c r="AS463" s="88"/>
      <c r="AT463" s="88"/>
      <c r="AU463" s="88"/>
      <c r="AV463" s="88"/>
      <c r="AW463" s="88"/>
      <c r="AX463" s="88"/>
      <c r="AY463" s="88"/>
      <c r="AZ463" s="88"/>
      <c r="BA463" s="88"/>
      <c r="BB463" s="88"/>
      <c r="BC463" s="88"/>
      <c r="BD463" s="88"/>
      <c r="BE463" s="88"/>
      <c r="BF463" s="88"/>
      <c r="BG463" s="88"/>
      <c r="BH463" s="88"/>
      <c r="BI463" s="88"/>
      <c r="BJ463" s="88"/>
      <c r="BK463" s="88"/>
      <c r="BL463" s="88"/>
    </row>
    <row r="464" s="12" customFormat="1" ht="13.5" spans="1:64">
      <c r="A464" s="14" t="s">
        <v>748</v>
      </c>
      <c r="B464" s="17" t="s">
        <v>2</v>
      </c>
      <c r="C464" s="17">
        <v>28</v>
      </c>
      <c r="D464" s="17" t="s">
        <v>3</v>
      </c>
      <c r="E464" s="17" t="s">
        <v>749</v>
      </c>
      <c r="F464" s="17" t="s">
        <v>5</v>
      </c>
      <c r="G464" s="16">
        <f>(A466*A467+B466*B467+C466*C467+D466*D467+E466*E467+F466*F467+G466*G467+H466*H467+I466*I467+J466*J467)/C464</f>
        <v>92.3214285714286</v>
      </c>
      <c r="H464" s="17"/>
      <c r="I464" s="17"/>
      <c r="J464" s="17"/>
      <c r="K464" s="17"/>
      <c r="L464" s="15"/>
      <c r="M464" s="15"/>
      <c r="N464" s="15"/>
      <c r="O464" s="15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  <c r="AB464" s="88"/>
      <c r="AC464" s="88"/>
      <c r="AD464" s="88"/>
      <c r="AE464" s="88"/>
      <c r="AF464" s="88"/>
      <c r="AG464" s="88"/>
      <c r="AH464" s="88"/>
      <c r="AI464" s="88"/>
      <c r="AJ464" s="88"/>
      <c r="AK464" s="88"/>
      <c r="AL464" s="88"/>
      <c r="AM464" s="88"/>
      <c r="AN464" s="88"/>
      <c r="AO464" s="88"/>
      <c r="AP464" s="88"/>
      <c r="AQ464" s="88"/>
      <c r="AR464" s="88"/>
      <c r="AS464" s="88"/>
      <c r="AT464" s="88"/>
      <c r="AU464" s="88"/>
      <c r="AV464" s="88"/>
      <c r="AW464" s="88"/>
      <c r="AX464" s="88"/>
      <c r="AY464" s="88"/>
      <c r="AZ464" s="88"/>
      <c r="BA464" s="88"/>
      <c r="BB464" s="88"/>
      <c r="BC464" s="88"/>
      <c r="BD464" s="88"/>
      <c r="BE464" s="88"/>
      <c r="BF464" s="88"/>
      <c r="BG464" s="88"/>
      <c r="BH464" s="88"/>
      <c r="BI464" s="88"/>
      <c r="BJ464" s="88"/>
      <c r="BK464" s="88"/>
      <c r="BL464" s="88"/>
    </row>
    <row r="465" s="12" customFormat="1" ht="13.5" spans="1:64">
      <c r="A465" s="17" t="s">
        <v>750</v>
      </c>
      <c r="B465" s="17" t="s">
        <v>751</v>
      </c>
      <c r="C465" s="17" t="s">
        <v>752</v>
      </c>
      <c r="D465" s="15" t="s">
        <v>741</v>
      </c>
      <c r="E465" s="17" t="s">
        <v>711</v>
      </c>
      <c r="F465" s="17" t="s">
        <v>753</v>
      </c>
      <c r="G465" s="17"/>
      <c r="H465" s="17"/>
      <c r="I465" s="17"/>
      <c r="J465" s="17"/>
      <c r="K465" s="17"/>
      <c r="L465" s="15"/>
      <c r="M465" s="26"/>
      <c r="N465" s="15"/>
      <c r="O465" s="15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  <c r="AB465" s="88"/>
      <c r="AC465" s="88"/>
      <c r="AD465" s="88"/>
      <c r="AE465" s="88"/>
      <c r="AF465" s="88"/>
      <c r="AG465" s="88"/>
      <c r="AH465" s="88"/>
      <c r="AI465" s="88"/>
      <c r="AJ465" s="88"/>
      <c r="AK465" s="88"/>
      <c r="AL465" s="88"/>
      <c r="AM465" s="88"/>
      <c r="AN465" s="88"/>
      <c r="AO465" s="88"/>
      <c r="AP465" s="88"/>
      <c r="AQ465" s="88"/>
      <c r="AR465" s="88"/>
      <c r="AS465" s="88"/>
      <c r="AT465" s="88"/>
      <c r="AU465" s="88"/>
      <c r="AV465" s="88"/>
      <c r="AW465" s="88"/>
      <c r="AX465" s="88"/>
      <c r="AY465" s="88"/>
      <c r="AZ465" s="88"/>
      <c r="BA465" s="88"/>
      <c r="BB465" s="88"/>
      <c r="BC465" s="88"/>
      <c r="BD465" s="88"/>
      <c r="BE465" s="88"/>
      <c r="BF465" s="88"/>
      <c r="BG465" s="88"/>
      <c r="BH465" s="88"/>
      <c r="BI465" s="88"/>
      <c r="BJ465" s="88"/>
      <c r="BK465" s="88"/>
      <c r="BL465" s="88"/>
    </row>
    <row r="466" s="12" customFormat="1" ht="13.5" spans="1:64">
      <c r="A466" s="17">
        <v>6</v>
      </c>
      <c r="B466" s="17">
        <v>6</v>
      </c>
      <c r="C466" s="17">
        <v>6</v>
      </c>
      <c r="D466" s="20">
        <v>1</v>
      </c>
      <c r="E466" s="17">
        <v>6</v>
      </c>
      <c r="F466" s="17">
        <v>3</v>
      </c>
      <c r="G466" s="17"/>
      <c r="H466" s="17"/>
      <c r="I466" s="17"/>
      <c r="J466" s="17"/>
      <c r="K466" s="17"/>
      <c r="L466" s="15"/>
      <c r="M466" s="15"/>
      <c r="N466" s="15"/>
      <c r="O466" s="15"/>
      <c r="P466" s="88"/>
      <c r="Q466" s="88"/>
      <c r="R466" s="88"/>
      <c r="S466" s="88"/>
      <c r="T466" s="88"/>
      <c r="U466" s="88"/>
      <c r="V466" s="88"/>
      <c r="W466" s="88"/>
      <c r="X466" s="88"/>
      <c r="Y466" s="88"/>
      <c r="Z466" s="88"/>
      <c r="AA466" s="88"/>
      <c r="AB466" s="88"/>
      <c r="AC466" s="88"/>
      <c r="AD466" s="88"/>
      <c r="AE466" s="88"/>
      <c r="AF466" s="88"/>
      <c r="AG466" s="88"/>
      <c r="AH466" s="88"/>
      <c r="AI466" s="88"/>
      <c r="AJ466" s="88"/>
      <c r="AK466" s="88"/>
      <c r="AL466" s="88"/>
      <c r="AM466" s="88"/>
      <c r="AN466" s="88"/>
      <c r="AO466" s="88"/>
      <c r="AP466" s="88"/>
      <c r="AQ466" s="88"/>
      <c r="AR466" s="88"/>
      <c r="AS466" s="88"/>
      <c r="AT466" s="88"/>
      <c r="AU466" s="88"/>
      <c r="AV466" s="88"/>
      <c r="AW466" s="88"/>
      <c r="AX466" s="88"/>
      <c r="AY466" s="88"/>
      <c r="AZ466" s="88"/>
      <c r="BA466" s="88"/>
      <c r="BB466" s="88"/>
      <c r="BC466" s="88"/>
      <c r="BD466" s="88"/>
      <c r="BE466" s="88"/>
      <c r="BF466" s="88"/>
      <c r="BG466" s="88"/>
      <c r="BH466" s="88"/>
      <c r="BI466" s="88"/>
      <c r="BJ466" s="88"/>
      <c r="BK466" s="88"/>
      <c r="BL466" s="88"/>
    </row>
    <row r="467" s="12" customFormat="1" ht="13.5" spans="1:64">
      <c r="A467" s="18">
        <v>90</v>
      </c>
      <c r="B467" s="18">
        <v>98</v>
      </c>
      <c r="C467" s="18">
        <v>95</v>
      </c>
      <c r="D467" s="18">
        <v>98</v>
      </c>
      <c r="E467" s="18">
        <v>84</v>
      </c>
      <c r="F467" s="18">
        <v>95</v>
      </c>
      <c r="G467" s="18"/>
      <c r="H467" s="18"/>
      <c r="I467" s="18"/>
      <c r="J467" s="18"/>
      <c r="K467" s="18"/>
      <c r="L467" s="18"/>
      <c r="M467" s="18"/>
      <c r="N467" s="18"/>
      <c r="O467" s="18"/>
      <c r="P467" s="88"/>
      <c r="Q467" s="88"/>
      <c r="R467" s="88"/>
      <c r="S467" s="88"/>
      <c r="T467" s="88"/>
      <c r="U467" s="88"/>
      <c r="V467" s="88"/>
      <c r="W467" s="88"/>
      <c r="X467" s="88"/>
      <c r="Y467" s="88"/>
      <c r="Z467" s="88"/>
      <c r="AA467" s="88"/>
      <c r="AB467" s="88"/>
      <c r="AC467" s="88"/>
      <c r="AD467" s="88"/>
      <c r="AE467" s="88"/>
      <c r="AF467" s="88"/>
      <c r="AG467" s="88"/>
      <c r="AH467" s="88"/>
      <c r="AI467" s="88"/>
      <c r="AJ467" s="88"/>
      <c r="AK467" s="88"/>
      <c r="AL467" s="88"/>
      <c r="AM467" s="88"/>
      <c r="AN467" s="88"/>
      <c r="AO467" s="88"/>
      <c r="AP467" s="88"/>
      <c r="AQ467" s="88"/>
      <c r="AR467" s="88"/>
      <c r="AS467" s="88"/>
      <c r="AT467" s="88"/>
      <c r="AU467" s="88"/>
      <c r="AV467" s="88"/>
      <c r="AW467" s="88"/>
      <c r="AX467" s="88"/>
      <c r="AY467" s="88"/>
      <c r="AZ467" s="88"/>
      <c r="BA467" s="88"/>
      <c r="BB467" s="88"/>
      <c r="BC467" s="88"/>
      <c r="BD467" s="88"/>
      <c r="BE467" s="88"/>
      <c r="BF467" s="88"/>
      <c r="BG467" s="88"/>
      <c r="BH467" s="88"/>
      <c r="BI467" s="88"/>
      <c r="BJ467" s="88"/>
      <c r="BK467" s="88"/>
      <c r="BL467" s="88"/>
    </row>
    <row r="468" s="12" customFormat="1" ht="13.5" spans="1:64">
      <c r="A468" s="14" t="s">
        <v>754</v>
      </c>
      <c r="B468" s="17" t="s">
        <v>2</v>
      </c>
      <c r="C468" s="17">
        <v>24</v>
      </c>
      <c r="D468" s="17" t="s">
        <v>3</v>
      </c>
      <c r="E468" s="17" t="s">
        <v>755</v>
      </c>
      <c r="F468" s="17" t="s">
        <v>5</v>
      </c>
      <c r="G468" s="16">
        <f>(A470*A471+B470*B471+C470*C471+D470*D471+E470*E471+F470*F471+G470*G471+H470*H471+I470*I471+J470*J471)/C468</f>
        <v>85.2083333333333</v>
      </c>
      <c r="H468" s="17"/>
      <c r="I468" s="17"/>
      <c r="J468" s="17"/>
      <c r="K468" s="17"/>
      <c r="L468" s="17"/>
      <c r="M468" s="17"/>
      <c r="N468" s="15"/>
      <c r="O468" s="15"/>
      <c r="P468" s="88"/>
      <c r="Q468" s="88"/>
      <c r="R468" s="88"/>
      <c r="S468" s="88"/>
      <c r="T468" s="88"/>
      <c r="U468" s="88"/>
      <c r="V468" s="88"/>
      <c r="W468" s="88"/>
      <c r="X468" s="88"/>
      <c r="Y468" s="88"/>
      <c r="Z468" s="88"/>
      <c r="AA468" s="88"/>
      <c r="AB468" s="88"/>
      <c r="AC468" s="88"/>
      <c r="AD468" s="88"/>
      <c r="AE468" s="88"/>
      <c r="AF468" s="88"/>
      <c r="AG468" s="88"/>
      <c r="AH468" s="88"/>
      <c r="AI468" s="88"/>
      <c r="AJ468" s="88"/>
      <c r="AK468" s="88"/>
      <c r="AL468" s="88"/>
      <c r="AM468" s="88"/>
      <c r="AN468" s="88"/>
      <c r="AO468" s="88"/>
      <c r="AP468" s="88"/>
      <c r="AQ468" s="88"/>
      <c r="AR468" s="88"/>
      <c r="AS468" s="88"/>
      <c r="AT468" s="88"/>
      <c r="AU468" s="88"/>
      <c r="AV468" s="88"/>
      <c r="AW468" s="88"/>
      <c r="AX468" s="88"/>
      <c r="AY468" s="88"/>
      <c r="AZ468" s="88"/>
      <c r="BA468" s="88"/>
      <c r="BB468" s="88"/>
      <c r="BC468" s="88"/>
      <c r="BD468" s="88"/>
      <c r="BE468" s="88"/>
      <c r="BF468" s="88"/>
      <c r="BG468" s="88"/>
      <c r="BH468" s="88"/>
      <c r="BI468" s="88"/>
      <c r="BJ468" s="88"/>
      <c r="BK468" s="88"/>
      <c r="BL468" s="88"/>
    </row>
    <row r="469" s="12" customFormat="1" ht="13.5" spans="1:64">
      <c r="A469" s="20" t="s">
        <v>756</v>
      </c>
      <c r="B469" s="20" t="s">
        <v>757</v>
      </c>
      <c r="C469" s="20" t="s">
        <v>758</v>
      </c>
      <c r="D469" s="20" t="s">
        <v>759</v>
      </c>
      <c r="E469" s="20" t="s">
        <v>760</v>
      </c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88"/>
      <c r="Q469" s="88"/>
      <c r="R469" s="88"/>
      <c r="S469" s="88"/>
      <c r="T469" s="88"/>
      <c r="U469" s="88"/>
      <c r="V469" s="88"/>
      <c r="W469" s="88"/>
      <c r="X469" s="88"/>
      <c r="Y469" s="88"/>
      <c r="Z469" s="88"/>
      <c r="AA469" s="88"/>
      <c r="AB469" s="88"/>
      <c r="AC469" s="88"/>
      <c r="AD469" s="88"/>
      <c r="AE469" s="88"/>
      <c r="AF469" s="88"/>
      <c r="AG469" s="88"/>
      <c r="AH469" s="88"/>
      <c r="AI469" s="88"/>
      <c r="AJ469" s="88"/>
      <c r="AK469" s="88"/>
      <c r="AL469" s="88"/>
      <c r="AM469" s="88"/>
      <c r="AN469" s="88"/>
      <c r="AO469" s="88"/>
      <c r="AP469" s="88"/>
      <c r="AQ469" s="88"/>
      <c r="AR469" s="88"/>
      <c r="AS469" s="88"/>
      <c r="AT469" s="88"/>
      <c r="AU469" s="88"/>
      <c r="AV469" s="88"/>
      <c r="AW469" s="88"/>
      <c r="AX469" s="88"/>
      <c r="AY469" s="88"/>
      <c r="AZ469" s="88"/>
      <c r="BA469" s="88"/>
      <c r="BB469" s="88"/>
      <c r="BC469" s="88"/>
      <c r="BD469" s="88"/>
      <c r="BE469" s="88"/>
      <c r="BF469" s="88"/>
      <c r="BG469" s="88"/>
      <c r="BH469" s="88"/>
      <c r="BI469" s="88"/>
      <c r="BJ469" s="88"/>
      <c r="BK469" s="88"/>
      <c r="BL469" s="88"/>
    </row>
    <row r="470" s="12" customFormat="1" ht="13.5" spans="1:64">
      <c r="A470" s="20">
        <v>4</v>
      </c>
      <c r="B470" s="20">
        <v>5</v>
      </c>
      <c r="C470" s="20">
        <v>4</v>
      </c>
      <c r="D470" s="20">
        <v>5</v>
      </c>
      <c r="E470" s="20">
        <v>6</v>
      </c>
      <c r="F470" s="17"/>
      <c r="G470" s="17"/>
      <c r="H470" s="17"/>
      <c r="I470" s="17"/>
      <c r="J470" s="17"/>
      <c r="K470" s="15"/>
      <c r="L470" s="15"/>
      <c r="M470" s="15"/>
      <c r="N470" s="22"/>
      <c r="O470" s="17"/>
      <c r="P470" s="88"/>
      <c r="Q470" s="88"/>
      <c r="R470" s="88"/>
      <c r="S470" s="88"/>
      <c r="T470" s="88"/>
      <c r="U470" s="88"/>
      <c r="V470" s="88"/>
      <c r="W470" s="88"/>
      <c r="X470" s="88"/>
      <c r="Y470" s="88"/>
      <c r="Z470" s="88"/>
      <c r="AA470" s="88"/>
      <c r="AB470" s="88"/>
      <c r="AC470" s="88"/>
      <c r="AD470" s="88"/>
      <c r="AE470" s="88"/>
      <c r="AF470" s="88"/>
      <c r="AG470" s="88"/>
      <c r="AH470" s="88"/>
      <c r="AI470" s="88"/>
      <c r="AJ470" s="88"/>
      <c r="AK470" s="88"/>
      <c r="AL470" s="88"/>
      <c r="AM470" s="88"/>
      <c r="AN470" s="88"/>
      <c r="AO470" s="88"/>
      <c r="AP470" s="88"/>
      <c r="AQ470" s="88"/>
      <c r="AR470" s="88"/>
      <c r="AS470" s="88"/>
      <c r="AT470" s="88"/>
      <c r="AU470" s="88"/>
      <c r="AV470" s="88"/>
      <c r="AW470" s="88"/>
      <c r="AX470" s="88"/>
      <c r="AY470" s="88"/>
      <c r="AZ470" s="88"/>
      <c r="BA470" s="88"/>
      <c r="BB470" s="88"/>
      <c r="BC470" s="88"/>
      <c r="BD470" s="88"/>
      <c r="BE470" s="88"/>
      <c r="BF470" s="88"/>
      <c r="BG470" s="88"/>
      <c r="BH470" s="88"/>
      <c r="BI470" s="88"/>
      <c r="BJ470" s="88"/>
      <c r="BK470" s="88"/>
      <c r="BL470" s="88"/>
    </row>
    <row r="471" s="12" customFormat="1" ht="13.5" spans="1:64">
      <c r="A471" s="23">
        <v>92</v>
      </c>
      <c r="B471" s="18">
        <v>91</v>
      </c>
      <c r="C471" s="18">
        <v>94</v>
      </c>
      <c r="D471" s="18">
        <v>96</v>
      </c>
      <c r="E471" s="18">
        <v>61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88"/>
      <c r="Q471" s="88"/>
      <c r="R471" s="88"/>
      <c r="S471" s="88"/>
      <c r="T471" s="88"/>
      <c r="U471" s="88"/>
      <c r="V471" s="88"/>
      <c r="W471" s="88"/>
      <c r="X471" s="88"/>
      <c r="Y471" s="88"/>
      <c r="Z471" s="88"/>
      <c r="AA471" s="88"/>
      <c r="AB471" s="88"/>
      <c r="AC471" s="88"/>
      <c r="AD471" s="88"/>
      <c r="AE471" s="88"/>
      <c r="AF471" s="88"/>
      <c r="AG471" s="88"/>
      <c r="AH471" s="88"/>
      <c r="AI471" s="88"/>
      <c r="AJ471" s="88"/>
      <c r="AK471" s="88"/>
      <c r="AL471" s="88"/>
      <c r="AM471" s="88"/>
      <c r="AN471" s="88"/>
      <c r="AO471" s="88"/>
      <c r="AP471" s="88"/>
      <c r="AQ471" s="88"/>
      <c r="AR471" s="88"/>
      <c r="AS471" s="88"/>
      <c r="AT471" s="88"/>
      <c r="AU471" s="88"/>
      <c r="AV471" s="88"/>
      <c r="AW471" s="88"/>
      <c r="AX471" s="88"/>
      <c r="AY471" s="88"/>
      <c r="AZ471" s="88"/>
      <c r="BA471" s="88"/>
      <c r="BB471" s="88"/>
      <c r="BC471" s="88"/>
      <c r="BD471" s="88"/>
      <c r="BE471" s="88"/>
      <c r="BF471" s="88"/>
      <c r="BG471" s="88"/>
      <c r="BH471" s="88"/>
      <c r="BI471" s="88"/>
      <c r="BJ471" s="88"/>
      <c r="BK471" s="88"/>
      <c r="BL471" s="88"/>
    </row>
    <row r="472" s="12" customFormat="1" ht="13.5" spans="1:64">
      <c r="A472" s="14" t="s">
        <v>761</v>
      </c>
      <c r="B472" s="17" t="s">
        <v>2</v>
      </c>
      <c r="C472" s="17">
        <v>29</v>
      </c>
      <c r="D472" s="17" t="s">
        <v>3</v>
      </c>
      <c r="E472" s="20" t="s">
        <v>685</v>
      </c>
      <c r="F472" s="17" t="s">
        <v>5</v>
      </c>
      <c r="G472" s="16">
        <f>(A474*A475+B474*B475+C474*C475+D474*D475+E474*E475+F474*F475+G474*G475+H474*H475+I474*I475+J474*J475)/C472</f>
        <v>93.3448275862069</v>
      </c>
      <c r="H472" s="17"/>
      <c r="I472" s="15" t="s">
        <v>762</v>
      </c>
      <c r="J472" s="17"/>
      <c r="K472" s="17"/>
      <c r="L472" s="17"/>
      <c r="M472" s="17"/>
      <c r="N472" s="15"/>
      <c r="O472" s="15"/>
      <c r="P472" s="88"/>
      <c r="Q472" s="88"/>
      <c r="R472" s="88"/>
      <c r="S472" s="88"/>
      <c r="T472" s="88"/>
      <c r="U472" s="88"/>
      <c r="V472" s="88"/>
      <c r="W472" s="88"/>
      <c r="X472" s="88"/>
      <c r="Y472" s="88"/>
      <c r="Z472" s="88"/>
      <c r="AA472" s="88"/>
      <c r="AB472" s="88"/>
      <c r="AC472" s="88"/>
      <c r="AD472" s="88"/>
      <c r="AE472" s="88"/>
      <c r="AF472" s="88"/>
      <c r="AG472" s="88"/>
      <c r="AH472" s="88"/>
      <c r="AI472" s="88"/>
      <c r="AJ472" s="88"/>
      <c r="AK472" s="88"/>
      <c r="AL472" s="88"/>
      <c r="AM472" s="88"/>
      <c r="AN472" s="88"/>
      <c r="AO472" s="88"/>
      <c r="AP472" s="88"/>
      <c r="AQ472" s="88"/>
      <c r="AR472" s="88"/>
      <c r="AS472" s="88"/>
      <c r="AT472" s="88"/>
      <c r="AU472" s="88"/>
      <c r="AV472" s="88"/>
      <c r="AW472" s="88"/>
      <c r="AX472" s="88"/>
      <c r="AY472" s="88"/>
      <c r="AZ472" s="88"/>
      <c r="BA472" s="88"/>
      <c r="BB472" s="88"/>
      <c r="BC472" s="88"/>
      <c r="BD472" s="88"/>
      <c r="BE472" s="88"/>
      <c r="BF472" s="88"/>
      <c r="BG472" s="88"/>
      <c r="BH472" s="88"/>
      <c r="BI472" s="88"/>
      <c r="BJ472" s="88"/>
      <c r="BK472" s="88"/>
      <c r="BL472" s="88"/>
    </row>
    <row r="473" s="12" customFormat="1" ht="13.5" spans="1:64">
      <c r="A473" s="20" t="s">
        <v>763</v>
      </c>
      <c r="B473" s="20" t="s">
        <v>764</v>
      </c>
      <c r="C473" s="17" t="s">
        <v>765</v>
      </c>
      <c r="D473" s="17" t="s">
        <v>766</v>
      </c>
      <c r="E473" s="17" t="s">
        <v>767</v>
      </c>
      <c r="F473" s="17" t="s">
        <v>768</v>
      </c>
      <c r="G473" s="17"/>
      <c r="H473" s="17"/>
      <c r="I473" s="17"/>
      <c r="J473" s="17"/>
      <c r="K473" s="17"/>
      <c r="L473" s="17"/>
      <c r="M473" s="15"/>
      <c r="N473" s="15"/>
      <c r="O473" s="15"/>
      <c r="P473" s="88"/>
      <c r="Q473" s="88"/>
      <c r="R473" s="88"/>
      <c r="S473" s="88"/>
      <c r="T473" s="88"/>
      <c r="U473" s="88"/>
      <c r="V473" s="88"/>
      <c r="W473" s="88"/>
      <c r="X473" s="88"/>
      <c r="Y473" s="88"/>
      <c r="Z473" s="88"/>
      <c r="AA473" s="88"/>
      <c r="AB473" s="88"/>
      <c r="AC473" s="88"/>
      <c r="AD473" s="88"/>
      <c r="AE473" s="88"/>
      <c r="AF473" s="88"/>
      <c r="AG473" s="88"/>
      <c r="AH473" s="88"/>
      <c r="AI473" s="88"/>
      <c r="AJ473" s="88"/>
      <c r="AK473" s="88"/>
      <c r="AL473" s="88"/>
      <c r="AM473" s="88"/>
      <c r="AN473" s="88"/>
      <c r="AO473" s="88"/>
      <c r="AP473" s="88"/>
      <c r="AQ473" s="88"/>
      <c r="AR473" s="88"/>
      <c r="AS473" s="88"/>
      <c r="AT473" s="88"/>
      <c r="AU473" s="88"/>
      <c r="AV473" s="88"/>
      <c r="AW473" s="88"/>
      <c r="AX473" s="88"/>
      <c r="AY473" s="88"/>
      <c r="AZ473" s="88"/>
      <c r="BA473" s="88"/>
      <c r="BB473" s="88"/>
      <c r="BC473" s="88"/>
      <c r="BD473" s="88"/>
      <c r="BE473" s="88"/>
      <c r="BF473" s="88"/>
      <c r="BG473" s="88"/>
      <c r="BH473" s="88"/>
      <c r="BI473" s="88"/>
      <c r="BJ473" s="88"/>
      <c r="BK473" s="88"/>
      <c r="BL473" s="88"/>
    </row>
    <row r="474" s="12" customFormat="1" ht="13.5" spans="1:64">
      <c r="A474" s="20">
        <v>5</v>
      </c>
      <c r="B474" s="20">
        <v>2</v>
      </c>
      <c r="C474" s="38">
        <v>5</v>
      </c>
      <c r="D474" s="17">
        <v>5</v>
      </c>
      <c r="E474" s="17">
        <v>6</v>
      </c>
      <c r="F474" s="17">
        <v>6</v>
      </c>
      <c r="G474" s="15"/>
      <c r="H474" s="15"/>
      <c r="I474" s="17"/>
      <c r="J474" s="17"/>
      <c r="K474" s="17"/>
      <c r="L474" s="17"/>
      <c r="M474" s="15"/>
      <c r="N474" s="15"/>
      <c r="O474" s="15"/>
      <c r="P474" s="88"/>
      <c r="Q474" s="88"/>
      <c r="R474" s="88"/>
      <c r="S474" s="88"/>
      <c r="T474" s="88"/>
      <c r="U474" s="88"/>
      <c r="V474" s="88"/>
      <c r="W474" s="88"/>
      <c r="X474" s="88"/>
      <c r="Y474" s="88"/>
      <c r="Z474" s="88"/>
      <c r="AA474" s="88"/>
      <c r="AB474" s="88"/>
      <c r="AC474" s="88"/>
      <c r="AD474" s="88"/>
      <c r="AE474" s="88"/>
      <c r="AF474" s="88"/>
      <c r="AG474" s="88"/>
      <c r="AH474" s="88"/>
      <c r="AI474" s="88"/>
      <c r="AJ474" s="88"/>
      <c r="AK474" s="88"/>
      <c r="AL474" s="88"/>
      <c r="AM474" s="88"/>
      <c r="AN474" s="88"/>
      <c r="AO474" s="88"/>
      <c r="AP474" s="88"/>
      <c r="AQ474" s="88"/>
      <c r="AR474" s="88"/>
      <c r="AS474" s="88"/>
      <c r="AT474" s="88"/>
      <c r="AU474" s="88"/>
      <c r="AV474" s="88"/>
      <c r="AW474" s="88"/>
      <c r="AX474" s="88"/>
      <c r="AY474" s="88"/>
      <c r="AZ474" s="88"/>
      <c r="BA474" s="88"/>
      <c r="BB474" s="88"/>
      <c r="BC474" s="88"/>
      <c r="BD474" s="88"/>
      <c r="BE474" s="88"/>
      <c r="BF474" s="88"/>
      <c r="BG474" s="88"/>
      <c r="BH474" s="88"/>
      <c r="BI474" s="88"/>
      <c r="BJ474" s="88"/>
      <c r="BK474" s="88"/>
      <c r="BL474" s="88"/>
    </row>
    <row r="475" s="12" customFormat="1" ht="13.5" spans="1:64">
      <c r="A475" s="18">
        <v>95</v>
      </c>
      <c r="B475" s="23">
        <v>98</v>
      </c>
      <c r="C475" s="18">
        <v>98</v>
      </c>
      <c r="D475" s="18">
        <v>98</v>
      </c>
      <c r="E475" s="18">
        <v>78</v>
      </c>
      <c r="F475" s="18">
        <v>98</v>
      </c>
      <c r="G475" s="18"/>
      <c r="H475" s="18"/>
      <c r="I475" s="18"/>
      <c r="J475" s="18"/>
      <c r="K475" s="18"/>
      <c r="L475" s="18"/>
      <c r="M475" s="18"/>
      <c r="N475" s="18"/>
      <c r="O475" s="18"/>
      <c r="P475" s="88"/>
      <c r="Q475" s="88"/>
      <c r="R475" s="88"/>
      <c r="S475" s="88"/>
      <c r="T475" s="88"/>
      <c r="U475" s="88"/>
      <c r="V475" s="88"/>
      <c r="W475" s="88"/>
      <c r="X475" s="88"/>
      <c r="Y475" s="88"/>
      <c r="Z475" s="88"/>
      <c r="AA475" s="88"/>
      <c r="AB475" s="88"/>
      <c r="AC475" s="88"/>
      <c r="AD475" s="88"/>
      <c r="AE475" s="88"/>
      <c r="AF475" s="88"/>
      <c r="AG475" s="88"/>
      <c r="AH475" s="88"/>
      <c r="AI475" s="88"/>
      <c r="AJ475" s="88"/>
      <c r="AK475" s="88"/>
      <c r="AL475" s="88"/>
      <c r="AM475" s="88"/>
      <c r="AN475" s="88"/>
      <c r="AO475" s="88"/>
      <c r="AP475" s="88"/>
      <c r="AQ475" s="88"/>
      <c r="AR475" s="88"/>
      <c r="AS475" s="88"/>
      <c r="AT475" s="88"/>
      <c r="AU475" s="88"/>
      <c r="AV475" s="88"/>
      <c r="AW475" s="88"/>
      <c r="AX475" s="88"/>
      <c r="AY475" s="88"/>
      <c r="AZ475" s="88"/>
      <c r="BA475" s="88"/>
      <c r="BB475" s="88"/>
      <c r="BC475" s="88"/>
      <c r="BD475" s="88"/>
      <c r="BE475" s="88"/>
      <c r="BF475" s="88"/>
      <c r="BG475" s="88"/>
      <c r="BH475" s="88"/>
      <c r="BI475" s="88"/>
      <c r="BJ475" s="88"/>
      <c r="BK475" s="88"/>
      <c r="BL475" s="88"/>
    </row>
    <row r="476" s="12" customFormat="1" ht="13.5" spans="1:64">
      <c r="A476" s="14" t="s">
        <v>769</v>
      </c>
      <c r="B476" s="17" t="s">
        <v>2</v>
      </c>
      <c r="C476" s="17">
        <v>19</v>
      </c>
      <c r="D476" s="17" t="s">
        <v>3</v>
      </c>
      <c r="E476" s="17" t="s">
        <v>770</v>
      </c>
      <c r="F476" s="17" t="s">
        <v>5</v>
      </c>
      <c r="G476" s="16">
        <f>(A478*A479+B478*B479+C478*C479+D478*D479+E478*E479+F478*F479+G478*G479+H478*H479+I478*I479+J478*J479)/C476</f>
        <v>88.4736842105263</v>
      </c>
      <c r="H476" s="17"/>
      <c r="I476" s="17"/>
      <c r="J476" s="17"/>
      <c r="K476" s="17"/>
      <c r="L476" s="17"/>
      <c r="M476" s="17"/>
      <c r="N476" s="15"/>
      <c r="O476" s="15"/>
      <c r="P476" s="88"/>
      <c r="Q476" s="88"/>
      <c r="R476" s="88"/>
      <c r="S476" s="88"/>
      <c r="T476" s="88"/>
      <c r="U476" s="88"/>
      <c r="V476" s="88"/>
      <c r="W476" s="88"/>
      <c r="X476" s="88"/>
      <c r="Y476" s="88"/>
      <c r="Z476" s="88"/>
      <c r="AA476" s="88"/>
      <c r="AB476" s="88"/>
      <c r="AC476" s="88"/>
      <c r="AD476" s="88"/>
      <c r="AE476" s="88"/>
      <c r="AF476" s="88"/>
      <c r="AG476" s="88"/>
      <c r="AH476" s="88"/>
      <c r="AI476" s="88"/>
      <c r="AJ476" s="88"/>
      <c r="AK476" s="88"/>
      <c r="AL476" s="88"/>
      <c r="AM476" s="88"/>
      <c r="AN476" s="88"/>
      <c r="AO476" s="88"/>
      <c r="AP476" s="88"/>
      <c r="AQ476" s="88"/>
      <c r="AR476" s="88"/>
      <c r="AS476" s="88"/>
      <c r="AT476" s="88"/>
      <c r="AU476" s="88"/>
      <c r="AV476" s="88"/>
      <c r="AW476" s="88"/>
      <c r="AX476" s="88"/>
      <c r="AY476" s="88"/>
      <c r="AZ476" s="88"/>
      <c r="BA476" s="88"/>
      <c r="BB476" s="88"/>
      <c r="BC476" s="88"/>
      <c r="BD476" s="88"/>
      <c r="BE476" s="88"/>
      <c r="BF476" s="88"/>
      <c r="BG476" s="88"/>
      <c r="BH476" s="88"/>
      <c r="BI476" s="88"/>
      <c r="BJ476" s="88"/>
      <c r="BK476" s="88"/>
      <c r="BL476" s="88"/>
    </row>
    <row r="477" s="12" customFormat="1" ht="13.5" spans="1:64">
      <c r="A477" s="20" t="s">
        <v>771</v>
      </c>
      <c r="B477" s="20" t="s">
        <v>772</v>
      </c>
      <c r="C477" s="17" t="s">
        <v>773</v>
      </c>
      <c r="D477" s="17" t="s">
        <v>774</v>
      </c>
      <c r="E477" s="17"/>
      <c r="F477" s="15"/>
      <c r="G477" s="15"/>
      <c r="H477" s="17"/>
      <c r="I477" s="17"/>
      <c r="J477" s="17"/>
      <c r="K477" s="17"/>
      <c r="L477" s="17"/>
      <c r="M477" s="15"/>
      <c r="N477" s="15"/>
      <c r="O477" s="15"/>
      <c r="P477" s="88"/>
      <c r="Q477" s="88"/>
      <c r="R477" s="88"/>
      <c r="S477" s="88"/>
      <c r="T477" s="88"/>
      <c r="U477" s="88"/>
      <c r="V477" s="88"/>
      <c r="W477" s="88"/>
      <c r="X477" s="88"/>
      <c r="Y477" s="88"/>
      <c r="Z477" s="88"/>
      <c r="AA477" s="88"/>
      <c r="AB477" s="88"/>
      <c r="AC477" s="88"/>
      <c r="AD477" s="88"/>
      <c r="AE477" s="88"/>
      <c r="AF477" s="88"/>
      <c r="AG477" s="88"/>
      <c r="AH477" s="88"/>
      <c r="AI477" s="88"/>
      <c r="AJ477" s="88"/>
      <c r="AK477" s="88"/>
      <c r="AL477" s="88"/>
      <c r="AM477" s="88"/>
      <c r="AN477" s="88"/>
      <c r="AO477" s="88"/>
      <c r="AP477" s="88"/>
      <c r="AQ477" s="88"/>
      <c r="AR477" s="88"/>
      <c r="AS477" s="88"/>
      <c r="AT477" s="88"/>
      <c r="AU477" s="88"/>
      <c r="AV477" s="88"/>
      <c r="AW477" s="88"/>
      <c r="AX477" s="88"/>
      <c r="AY477" s="88"/>
      <c r="AZ477" s="88"/>
      <c r="BA477" s="88"/>
      <c r="BB477" s="88"/>
      <c r="BC477" s="88"/>
      <c r="BD477" s="88"/>
      <c r="BE477" s="88"/>
      <c r="BF477" s="88"/>
      <c r="BG477" s="88"/>
      <c r="BH477" s="88"/>
      <c r="BI477" s="88"/>
      <c r="BJ477" s="88"/>
      <c r="BK477" s="88"/>
      <c r="BL477" s="88"/>
    </row>
    <row r="478" s="12" customFormat="1" ht="13.5" spans="1:64">
      <c r="A478" s="20">
        <v>6</v>
      </c>
      <c r="B478" s="20">
        <v>6</v>
      </c>
      <c r="C478" s="17">
        <v>6</v>
      </c>
      <c r="D478" s="17">
        <v>1</v>
      </c>
      <c r="E478" s="17"/>
      <c r="F478" s="17"/>
      <c r="G478" s="17"/>
      <c r="H478" s="17"/>
      <c r="I478" s="17"/>
      <c r="J478" s="15"/>
      <c r="K478" s="15"/>
      <c r="L478" s="15"/>
      <c r="M478" s="15"/>
      <c r="N478" s="15"/>
      <c r="O478" s="15"/>
      <c r="P478" s="88"/>
      <c r="Q478" s="88"/>
      <c r="R478" s="88"/>
      <c r="S478" s="88"/>
      <c r="T478" s="88"/>
      <c r="U478" s="88"/>
      <c r="V478" s="88"/>
      <c r="W478" s="88"/>
      <c r="X478" s="88"/>
      <c r="Y478" s="88"/>
      <c r="Z478" s="88"/>
      <c r="AA478" s="88"/>
      <c r="AB478" s="88"/>
      <c r="AC478" s="88"/>
      <c r="AD478" s="88"/>
      <c r="AE478" s="88"/>
      <c r="AF478" s="88"/>
      <c r="AG478" s="88"/>
      <c r="AH478" s="88"/>
      <c r="AI478" s="88"/>
      <c r="AJ478" s="88"/>
      <c r="AK478" s="88"/>
      <c r="AL478" s="88"/>
      <c r="AM478" s="88"/>
      <c r="AN478" s="88"/>
      <c r="AO478" s="88"/>
      <c r="AP478" s="88"/>
      <c r="AQ478" s="88"/>
      <c r="AR478" s="88"/>
      <c r="AS478" s="88"/>
      <c r="AT478" s="88"/>
      <c r="AU478" s="88"/>
      <c r="AV478" s="88"/>
      <c r="AW478" s="88"/>
      <c r="AX478" s="88"/>
      <c r="AY478" s="88"/>
      <c r="AZ478" s="88"/>
      <c r="BA478" s="88"/>
      <c r="BB478" s="88"/>
      <c r="BC478" s="88"/>
      <c r="BD478" s="88"/>
      <c r="BE478" s="88"/>
      <c r="BF478" s="88"/>
      <c r="BG478" s="88"/>
      <c r="BH478" s="88"/>
      <c r="BI478" s="88"/>
      <c r="BJ478" s="88"/>
      <c r="BK478" s="88"/>
      <c r="BL478" s="88"/>
    </row>
    <row r="479" s="12" customFormat="1" ht="13.5" spans="1:64">
      <c r="A479" s="18">
        <v>88</v>
      </c>
      <c r="B479" s="18">
        <v>86</v>
      </c>
      <c r="C479" s="18">
        <v>91</v>
      </c>
      <c r="D479" s="23">
        <v>91</v>
      </c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88"/>
      <c r="Q479" s="88"/>
      <c r="R479" s="88"/>
      <c r="S479" s="88"/>
      <c r="T479" s="88"/>
      <c r="U479" s="88"/>
      <c r="V479" s="88"/>
      <c r="W479" s="88"/>
      <c r="X479" s="88"/>
      <c r="Y479" s="88"/>
      <c r="Z479" s="88"/>
      <c r="AA479" s="88"/>
      <c r="AB479" s="88"/>
      <c r="AC479" s="88"/>
      <c r="AD479" s="88"/>
      <c r="AE479" s="88"/>
      <c r="AF479" s="88"/>
      <c r="AG479" s="88"/>
      <c r="AH479" s="88"/>
      <c r="AI479" s="88"/>
      <c r="AJ479" s="88"/>
      <c r="AK479" s="88"/>
      <c r="AL479" s="88"/>
      <c r="AM479" s="88"/>
      <c r="AN479" s="88"/>
      <c r="AO479" s="88"/>
      <c r="AP479" s="88"/>
      <c r="AQ479" s="88"/>
      <c r="AR479" s="88"/>
      <c r="AS479" s="88"/>
      <c r="AT479" s="88"/>
      <c r="AU479" s="88"/>
      <c r="AV479" s="88"/>
      <c r="AW479" s="88"/>
      <c r="AX479" s="88"/>
      <c r="AY479" s="88"/>
      <c r="AZ479" s="88"/>
      <c r="BA479" s="88"/>
      <c r="BB479" s="88"/>
      <c r="BC479" s="88"/>
      <c r="BD479" s="88"/>
      <c r="BE479" s="88"/>
      <c r="BF479" s="88"/>
      <c r="BG479" s="88"/>
      <c r="BH479" s="88"/>
      <c r="BI479" s="88"/>
      <c r="BJ479" s="88"/>
      <c r="BK479" s="88"/>
      <c r="BL479" s="88"/>
    </row>
    <row r="480" s="12" customFormat="1" ht="13.5" spans="1:64">
      <c r="A480" s="14" t="s">
        <v>775</v>
      </c>
      <c r="B480" s="17" t="s">
        <v>2</v>
      </c>
      <c r="C480" s="38">
        <v>24</v>
      </c>
      <c r="D480" s="17" t="s">
        <v>3</v>
      </c>
      <c r="E480" s="17" t="s">
        <v>749</v>
      </c>
      <c r="F480" s="17" t="s">
        <v>5</v>
      </c>
      <c r="G480" s="16">
        <f>(A482*A483+B482*B483+C482*C483+D482*D483+E482*E483+F482*F483+G482*G483+H482*H483+I482*I483+J482*J483)/C480</f>
        <v>83.75</v>
      </c>
      <c r="H480" s="17"/>
      <c r="I480" s="17"/>
      <c r="J480" s="17"/>
      <c r="K480" s="17"/>
      <c r="L480" s="17"/>
      <c r="M480" s="22"/>
      <c r="N480" s="15"/>
      <c r="O480" s="15"/>
      <c r="P480" s="88"/>
      <c r="Q480" s="88"/>
      <c r="R480" s="88"/>
      <c r="S480" s="88"/>
      <c r="T480" s="88"/>
      <c r="U480" s="88"/>
      <c r="V480" s="88"/>
      <c r="W480" s="88"/>
      <c r="X480" s="88"/>
      <c r="Y480" s="88"/>
      <c r="Z480" s="88"/>
      <c r="AA480" s="88"/>
      <c r="AB480" s="88"/>
      <c r="AC480" s="88"/>
      <c r="AD480" s="88"/>
      <c r="AE480" s="88"/>
      <c r="AF480" s="88"/>
      <c r="AG480" s="88"/>
      <c r="AH480" s="88"/>
      <c r="AI480" s="88"/>
      <c r="AJ480" s="88"/>
      <c r="AK480" s="88"/>
      <c r="AL480" s="88"/>
      <c r="AM480" s="88"/>
      <c r="AN480" s="88"/>
      <c r="AO480" s="88"/>
      <c r="AP480" s="88"/>
      <c r="AQ480" s="88"/>
      <c r="AR480" s="88"/>
      <c r="AS480" s="88"/>
      <c r="AT480" s="88"/>
      <c r="AU480" s="88"/>
      <c r="AV480" s="88"/>
      <c r="AW480" s="88"/>
      <c r="AX480" s="88"/>
      <c r="AY480" s="88"/>
      <c r="AZ480" s="88"/>
      <c r="BA480" s="88"/>
      <c r="BB480" s="88"/>
      <c r="BC480" s="88"/>
      <c r="BD480" s="88"/>
      <c r="BE480" s="88"/>
      <c r="BF480" s="88"/>
      <c r="BG480" s="88"/>
      <c r="BH480" s="88"/>
      <c r="BI480" s="88"/>
      <c r="BJ480" s="88"/>
      <c r="BK480" s="88"/>
      <c r="BL480" s="88"/>
    </row>
    <row r="481" s="12" customFormat="1" ht="13.5" spans="1:64">
      <c r="A481" s="15" t="s">
        <v>776</v>
      </c>
      <c r="B481" s="20" t="s">
        <v>777</v>
      </c>
      <c r="C481" s="20" t="s">
        <v>778</v>
      </c>
      <c r="D481" s="20" t="s">
        <v>779</v>
      </c>
      <c r="E481" s="20" t="s">
        <v>780</v>
      </c>
      <c r="F481" s="20" t="s">
        <v>781</v>
      </c>
      <c r="G481" s="17"/>
      <c r="H481" s="17"/>
      <c r="I481" s="17"/>
      <c r="J481" s="17"/>
      <c r="K481" s="17"/>
      <c r="L481" s="17"/>
      <c r="M481" s="17"/>
      <c r="N481" s="15"/>
      <c r="O481" s="15"/>
      <c r="P481" s="88"/>
      <c r="Q481" s="88"/>
      <c r="R481" s="88"/>
      <c r="S481" s="88"/>
      <c r="T481" s="88"/>
      <c r="U481" s="88"/>
      <c r="V481" s="88"/>
      <c r="W481" s="88"/>
      <c r="X481" s="88"/>
      <c r="Y481" s="88"/>
      <c r="Z481" s="88"/>
      <c r="AA481" s="88"/>
      <c r="AB481" s="88"/>
      <c r="AC481" s="88"/>
      <c r="AD481" s="88"/>
      <c r="AE481" s="88"/>
      <c r="AF481" s="88"/>
      <c r="AG481" s="88"/>
      <c r="AH481" s="88"/>
      <c r="AI481" s="88"/>
      <c r="AJ481" s="88"/>
      <c r="AK481" s="88"/>
      <c r="AL481" s="88"/>
      <c r="AM481" s="88"/>
      <c r="AN481" s="88"/>
      <c r="AO481" s="88"/>
      <c r="AP481" s="88"/>
      <c r="AQ481" s="88"/>
      <c r="AR481" s="88"/>
      <c r="AS481" s="88"/>
      <c r="AT481" s="88"/>
      <c r="AU481" s="88"/>
      <c r="AV481" s="88"/>
      <c r="AW481" s="88"/>
      <c r="AX481" s="88"/>
      <c r="AY481" s="88"/>
      <c r="AZ481" s="88"/>
      <c r="BA481" s="88"/>
      <c r="BB481" s="88"/>
      <c r="BC481" s="88"/>
      <c r="BD481" s="88"/>
      <c r="BE481" s="88"/>
      <c r="BF481" s="88"/>
      <c r="BG481" s="88"/>
      <c r="BH481" s="88"/>
      <c r="BI481" s="88"/>
      <c r="BJ481" s="88"/>
      <c r="BK481" s="88"/>
      <c r="BL481" s="88"/>
    </row>
    <row r="482" s="12" customFormat="1" ht="13.5" spans="1:64">
      <c r="A482" s="15">
        <v>1</v>
      </c>
      <c r="B482" s="20">
        <v>5</v>
      </c>
      <c r="C482" s="20">
        <v>6</v>
      </c>
      <c r="D482" s="20">
        <v>5</v>
      </c>
      <c r="E482" s="28">
        <v>5</v>
      </c>
      <c r="F482" s="20">
        <v>2</v>
      </c>
      <c r="G482" s="17"/>
      <c r="H482" s="17"/>
      <c r="I482" s="17"/>
      <c r="J482" s="17"/>
      <c r="K482" s="17"/>
      <c r="L482" s="17"/>
      <c r="M482" s="17"/>
      <c r="N482" s="15"/>
      <c r="O482" s="15"/>
      <c r="P482" s="88"/>
      <c r="Q482" s="88"/>
      <c r="R482" s="88"/>
      <c r="S482" s="88"/>
      <c r="T482" s="88"/>
      <c r="U482" s="88"/>
      <c r="V482" s="88"/>
      <c r="W482" s="88"/>
      <c r="X482" s="88"/>
      <c r="Y482" s="88"/>
      <c r="Z482" s="88"/>
      <c r="AA482" s="88"/>
      <c r="AB482" s="88"/>
      <c r="AC482" s="88"/>
      <c r="AD482" s="88"/>
      <c r="AE482" s="88"/>
      <c r="AF482" s="88"/>
      <c r="AG482" s="88"/>
      <c r="AH482" s="88"/>
      <c r="AI482" s="88"/>
      <c r="AJ482" s="88"/>
      <c r="AK482" s="88"/>
      <c r="AL482" s="88"/>
      <c r="AM482" s="88"/>
      <c r="AN482" s="88"/>
      <c r="AO482" s="88"/>
      <c r="AP482" s="88"/>
      <c r="AQ482" s="88"/>
      <c r="AR482" s="88"/>
      <c r="AS482" s="88"/>
      <c r="AT482" s="88"/>
      <c r="AU482" s="88"/>
      <c r="AV482" s="88"/>
      <c r="AW482" s="88"/>
      <c r="AX482" s="88"/>
      <c r="AY482" s="88"/>
      <c r="AZ482" s="88"/>
      <c r="BA482" s="88"/>
      <c r="BB482" s="88"/>
      <c r="BC482" s="88"/>
      <c r="BD482" s="88"/>
      <c r="BE482" s="88"/>
      <c r="BF482" s="88"/>
      <c r="BG482" s="88"/>
      <c r="BH482" s="88"/>
      <c r="BI482" s="88"/>
      <c r="BJ482" s="88"/>
      <c r="BK482" s="88"/>
      <c r="BL482" s="88"/>
    </row>
    <row r="483" s="12" customFormat="1" ht="13.5" spans="1:64">
      <c r="A483" s="18">
        <v>92</v>
      </c>
      <c r="B483" s="18">
        <v>78</v>
      </c>
      <c r="C483" s="18">
        <v>92</v>
      </c>
      <c r="D483" s="18">
        <v>80</v>
      </c>
      <c r="E483" s="23">
        <v>82</v>
      </c>
      <c r="F483" s="18">
        <v>83</v>
      </c>
      <c r="G483" s="18"/>
      <c r="H483" s="18"/>
      <c r="I483" s="18"/>
      <c r="J483" s="18"/>
      <c r="K483" s="18"/>
      <c r="L483" s="18"/>
      <c r="M483" s="18"/>
      <c r="N483" s="18"/>
      <c r="O483" s="18"/>
      <c r="P483" s="88"/>
      <c r="Q483" s="88"/>
      <c r="R483" s="88"/>
      <c r="S483" s="88"/>
      <c r="T483" s="88"/>
      <c r="U483" s="88"/>
      <c r="V483" s="88"/>
      <c r="W483" s="88"/>
      <c r="X483" s="88"/>
      <c r="Y483" s="88"/>
      <c r="Z483" s="88"/>
      <c r="AA483" s="88"/>
      <c r="AB483" s="88"/>
      <c r="AC483" s="88"/>
      <c r="AD483" s="88"/>
      <c r="AE483" s="88"/>
      <c r="AF483" s="88"/>
      <c r="AG483" s="88"/>
      <c r="AH483" s="88"/>
      <c r="AI483" s="88"/>
      <c r="AJ483" s="88"/>
      <c r="AK483" s="88"/>
      <c r="AL483" s="88"/>
      <c r="AM483" s="88"/>
      <c r="AN483" s="88"/>
      <c r="AO483" s="88"/>
      <c r="AP483" s="88"/>
      <c r="AQ483" s="88"/>
      <c r="AR483" s="88"/>
      <c r="AS483" s="88"/>
      <c r="AT483" s="88"/>
      <c r="AU483" s="88"/>
      <c r="AV483" s="88"/>
      <c r="AW483" s="88"/>
      <c r="AX483" s="88"/>
      <c r="AY483" s="88"/>
      <c r="AZ483" s="88"/>
      <c r="BA483" s="88"/>
      <c r="BB483" s="88"/>
      <c r="BC483" s="88"/>
      <c r="BD483" s="88"/>
      <c r="BE483" s="88"/>
      <c r="BF483" s="88"/>
      <c r="BG483" s="88"/>
      <c r="BH483" s="88"/>
      <c r="BI483" s="88"/>
      <c r="BJ483" s="88"/>
      <c r="BK483" s="88"/>
      <c r="BL483" s="88"/>
    </row>
    <row r="484" s="12" customFormat="1" ht="13.5" spans="1:64">
      <c r="A484" s="14" t="s">
        <v>782</v>
      </c>
      <c r="B484" s="17" t="s">
        <v>2</v>
      </c>
      <c r="C484" s="17">
        <v>27</v>
      </c>
      <c r="D484" s="17" t="s">
        <v>3</v>
      </c>
      <c r="E484" s="17" t="s">
        <v>783</v>
      </c>
      <c r="F484" s="17" t="s">
        <v>5</v>
      </c>
      <c r="G484" s="16">
        <f>(A486*A487+B486*B487+C486*C487+D486*D487+E486*E487+F486*F487+G486*G487+H486*H487+I486*I487+J486*J487)/C484</f>
        <v>87.6666666666667</v>
      </c>
      <c r="H484" s="17"/>
      <c r="I484" s="17"/>
      <c r="J484" s="17"/>
      <c r="K484" s="17"/>
      <c r="L484" s="17"/>
      <c r="M484" s="17"/>
      <c r="N484" s="15"/>
      <c r="O484" s="15"/>
      <c r="P484" s="88"/>
      <c r="Q484" s="88"/>
      <c r="R484" s="88"/>
      <c r="S484" s="88"/>
      <c r="T484" s="88"/>
      <c r="U484" s="88"/>
      <c r="V484" s="88"/>
      <c r="W484" s="88"/>
      <c r="X484" s="88"/>
      <c r="Y484" s="88"/>
      <c r="Z484" s="88"/>
      <c r="AA484" s="88"/>
      <c r="AB484" s="88"/>
      <c r="AC484" s="88"/>
      <c r="AD484" s="88"/>
      <c r="AE484" s="88"/>
      <c r="AF484" s="88"/>
      <c r="AG484" s="88"/>
      <c r="AH484" s="88"/>
      <c r="AI484" s="88"/>
      <c r="AJ484" s="88"/>
      <c r="AK484" s="88"/>
      <c r="AL484" s="88"/>
      <c r="AM484" s="88"/>
      <c r="AN484" s="88"/>
      <c r="AO484" s="88"/>
      <c r="AP484" s="88"/>
      <c r="AQ484" s="88"/>
      <c r="AR484" s="88"/>
      <c r="AS484" s="88"/>
      <c r="AT484" s="88"/>
      <c r="AU484" s="88"/>
      <c r="AV484" s="88"/>
      <c r="AW484" s="88"/>
      <c r="AX484" s="88"/>
      <c r="AY484" s="88"/>
      <c r="AZ484" s="88"/>
      <c r="BA484" s="88"/>
      <c r="BB484" s="88"/>
      <c r="BC484" s="88"/>
      <c r="BD484" s="88"/>
      <c r="BE484" s="88"/>
      <c r="BF484" s="88"/>
      <c r="BG484" s="88"/>
      <c r="BH484" s="88"/>
      <c r="BI484" s="88"/>
      <c r="BJ484" s="88"/>
      <c r="BK484" s="88"/>
      <c r="BL484" s="88"/>
    </row>
    <row r="485" s="12" customFormat="1" ht="13.5" spans="1:64">
      <c r="A485" s="20" t="s">
        <v>784</v>
      </c>
      <c r="B485" s="17" t="s">
        <v>785</v>
      </c>
      <c r="C485" s="17" t="s">
        <v>786</v>
      </c>
      <c r="D485" s="17" t="s">
        <v>787</v>
      </c>
      <c r="E485" s="17" t="s">
        <v>788</v>
      </c>
      <c r="F485" s="17"/>
      <c r="G485" s="17"/>
      <c r="H485" s="17"/>
      <c r="I485" s="17"/>
      <c r="J485" s="17"/>
      <c r="K485" s="17"/>
      <c r="L485" s="17"/>
      <c r="M485" s="17"/>
      <c r="N485" s="15"/>
      <c r="O485" s="15"/>
      <c r="P485" s="88"/>
      <c r="Q485" s="88"/>
      <c r="R485" s="88"/>
      <c r="S485" s="88"/>
      <c r="T485" s="88"/>
      <c r="U485" s="88"/>
      <c r="V485" s="88"/>
      <c r="W485" s="88"/>
      <c r="X485" s="88"/>
      <c r="Y485" s="88"/>
      <c r="Z485" s="88"/>
      <c r="AA485" s="88"/>
      <c r="AB485" s="88"/>
      <c r="AC485" s="88"/>
      <c r="AD485" s="88"/>
      <c r="AE485" s="88"/>
      <c r="AF485" s="88"/>
      <c r="AG485" s="88"/>
      <c r="AH485" s="88"/>
      <c r="AI485" s="88"/>
      <c r="AJ485" s="88"/>
      <c r="AK485" s="88"/>
      <c r="AL485" s="88"/>
      <c r="AM485" s="88"/>
      <c r="AN485" s="88"/>
      <c r="AO485" s="88"/>
      <c r="AP485" s="88"/>
      <c r="AQ485" s="88"/>
      <c r="AR485" s="88"/>
      <c r="AS485" s="88"/>
      <c r="AT485" s="88"/>
      <c r="AU485" s="88"/>
      <c r="AV485" s="88"/>
      <c r="AW485" s="88"/>
      <c r="AX485" s="88"/>
      <c r="AY485" s="88"/>
      <c r="AZ485" s="88"/>
      <c r="BA485" s="88"/>
      <c r="BB485" s="88"/>
      <c r="BC485" s="88"/>
      <c r="BD485" s="88"/>
      <c r="BE485" s="88"/>
      <c r="BF485" s="88"/>
      <c r="BG485" s="88"/>
      <c r="BH485" s="88"/>
      <c r="BI485" s="88"/>
      <c r="BJ485" s="88"/>
      <c r="BK485" s="88"/>
      <c r="BL485" s="88"/>
    </row>
    <row r="486" s="12" customFormat="1" ht="13.5" spans="1:64">
      <c r="A486" s="20">
        <v>6</v>
      </c>
      <c r="B486" s="17">
        <v>6</v>
      </c>
      <c r="C486" s="17">
        <v>3</v>
      </c>
      <c r="D486" s="17">
        <v>6</v>
      </c>
      <c r="E486" s="22">
        <v>6</v>
      </c>
      <c r="F486" s="17"/>
      <c r="G486" s="17"/>
      <c r="H486" s="17"/>
      <c r="I486" s="17"/>
      <c r="J486" s="17"/>
      <c r="K486" s="17"/>
      <c r="L486" s="17"/>
      <c r="M486" s="17"/>
      <c r="N486" s="15"/>
      <c r="O486" s="15"/>
      <c r="P486" s="88"/>
      <c r="Q486" s="88"/>
      <c r="R486" s="88"/>
      <c r="S486" s="88"/>
      <c r="T486" s="88"/>
      <c r="U486" s="88"/>
      <c r="V486" s="88"/>
      <c r="W486" s="88"/>
      <c r="X486" s="88"/>
      <c r="Y486" s="88"/>
      <c r="Z486" s="88"/>
      <c r="AA486" s="88"/>
      <c r="AB486" s="88"/>
      <c r="AC486" s="88"/>
      <c r="AD486" s="88"/>
      <c r="AE486" s="88"/>
      <c r="AF486" s="88"/>
      <c r="AG486" s="88"/>
      <c r="AH486" s="88"/>
      <c r="AI486" s="88"/>
      <c r="AJ486" s="88"/>
      <c r="AK486" s="88"/>
      <c r="AL486" s="88"/>
      <c r="AM486" s="88"/>
      <c r="AN486" s="88"/>
      <c r="AO486" s="88"/>
      <c r="AP486" s="88"/>
      <c r="AQ486" s="88"/>
      <c r="AR486" s="88"/>
      <c r="AS486" s="88"/>
      <c r="AT486" s="88"/>
      <c r="AU486" s="88"/>
      <c r="AV486" s="88"/>
      <c r="AW486" s="88"/>
      <c r="AX486" s="88"/>
      <c r="AY486" s="88"/>
      <c r="AZ486" s="88"/>
      <c r="BA486" s="88"/>
      <c r="BB486" s="88"/>
      <c r="BC486" s="88"/>
      <c r="BD486" s="88"/>
      <c r="BE486" s="88"/>
      <c r="BF486" s="88"/>
      <c r="BG486" s="88"/>
      <c r="BH486" s="88"/>
      <c r="BI486" s="88"/>
      <c r="BJ486" s="88"/>
      <c r="BK486" s="88"/>
      <c r="BL486" s="88"/>
    </row>
    <row r="487" s="12" customFormat="1" ht="13.5" spans="1:64">
      <c r="A487" s="18">
        <v>84</v>
      </c>
      <c r="B487" s="18">
        <v>88</v>
      </c>
      <c r="C487" s="18">
        <v>89</v>
      </c>
      <c r="D487" s="18">
        <v>88</v>
      </c>
      <c r="E487" s="23">
        <v>90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88"/>
      <c r="Q487" s="88"/>
      <c r="R487" s="88"/>
      <c r="S487" s="88"/>
      <c r="T487" s="88"/>
      <c r="U487" s="88"/>
      <c r="V487" s="88"/>
      <c r="W487" s="88"/>
      <c r="X487" s="88"/>
      <c r="Y487" s="88"/>
      <c r="Z487" s="88"/>
      <c r="AA487" s="88"/>
      <c r="AB487" s="88"/>
      <c r="AC487" s="88"/>
      <c r="AD487" s="88"/>
      <c r="AE487" s="88"/>
      <c r="AF487" s="88"/>
      <c r="AG487" s="88"/>
      <c r="AH487" s="88"/>
      <c r="AI487" s="88"/>
      <c r="AJ487" s="88"/>
      <c r="AK487" s="88"/>
      <c r="AL487" s="88"/>
      <c r="AM487" s="88"/>
      <c r="AN487" s="88"/>
      <c r="AO487" s="88"/>
      <c r="AP487" s="88"/>
      <c r="AQ487" s="88"/>
      <c r="AR487" s="88"/>
      <c r="AS487" s="88"/>
      <c r="AT487" s="88"/>
      <c r="AU487" s="88"/>
      <c r="AV487" s="88"/>
      <c r="AW487" s="88"/>
      <c r="AX487" s="88"/>
      <c r="AY487" s="88"/>
      <c r="AZ487" s="88"/>
      <c r="BA487" s="88"/>
      <c r="BB487" s="88"/>
      <c r="BC487" s="88"/>
      <c r="BD487" s="88"/>
      <c r="BE487" s="88"/>
      <c r="BF487" s="88"/>
      <c r="BG487" s="88"/>
      <c r="BH487" s="88"/>
      <c r="BI487" s="88"/>
      <c r="BJ487" s="88"/>
      <c r="BK487" s="88"/>
      <c r="BL487" s="88"/>
    </row>
    <row r="488" s="12" customFormat="1" ht="13.5" spans="1:64">
      <c r="A488" s="14" t="s">
        <v>789</v>
      </c>
      <c r="B488" s="17" t="s">
        <v>27</v>
      </c>
      <c r="C488" s="17">
        <v>24</v>
      </c>
      <c r="D488" s="17" t="s">
        <v>3</v>
      </c>
      <c r="E488" s="17" t="s">
        <v>790</v>
      </c>
      <c r="F488" s="17" t="s">
        <v>5</v>
      </c>
      <c r="G488" s="16">
        <f>(A490*A491+B490*B491+C490*C491+D490*D491+E490*E491+F490*F491+G490*G491+H490*H491+I490*I491+J490*J491)/C488</f>
        <v>91.7916666666667</v>
      </c>
      <c r="H488" s="17"/>
      <c r="I488" s="17"/>
      <c r="J488" s="17"/>
      <c r="K488" s="17"/>
      <c r="L488" s="17"/>
      <c r="M488" s="17"/>
      <c r="N488" s="15"/>
      <c r="O488" s="15"/>
      <c r="P488" s="88"/>
      <c r="Q488" s="88"/>
      <c r="R488" s="88"/>
      <c r="S488" s="88"/>
      <c r="T488" s="88"/>
      <c r="U488" s="88"/>
      <c r="V488" s="88"/>
      <c r="W488" s="88"/>
      <c r="X488" s="88"/>
      <c r="Y488" s="88"/>
      <c r="Z488" s="88"/>
      <c r="AA488" s="88"/>
      <c r="AB488" s="88"/>
      <c r="AC488" s="88"/>
      <c r="AD488" s="88"/>
      <c r="AE488" s="88"/>
      <c r="AF488" s="88"/>
      <c r="AG488" s="88"/>
      <c r="AH488" s="88"/>
      <c r="AI488" s="88"/>
      <c r="AJ488" s="88"/>
      <c r="AK488" s="88"/>
      <c r="AL488" s="88"/>
      <c r="AM488" s="88"/>
      <c r="AN488" s="88"/>
      <c r="AO488" s="88"/>
      <c r="AP488" s="88"/>
      <c r="AQ488" s="88"/>
      <c r="AR488" s="88"/>
      <c r="AS488" s="88"/>
      <c r="AT488" s="88"/>
      <c r="AU488" s="88"/>
      <c r="AV488" s="88"/>
      <c r="AW488" s="88"/>
      <c r="AX488" s="88"/>
      <c r="AY488" s="88"/>
      <c r="AZ488" s="88"/>
      <c r="BA488" s="88"/>
      <c r="BB488" s="88"/>
      <c r="BC488" s="88"/>
      <c r="BD488" s="88"/>
      <c r="BE488" s="88"/>
      <c r="BF488" s="88"/>
      <c r="BG488" s="88"/>
      <c r="BH488" s="88"/>
      <c r="BI488" s="88"/>
      <c r="BJ488" s="88"/>
      <c r="BK488" s="88"/>
      <c r="BL488" s="88"/>
    </row>
    <row r="489" s="12" customFormat="1" ht="13.5" spans="1:64">
      <c r="A489" s="20" t="s">
        <v>791</v>
      </c>
      <c r="B489" s="17" t="s">
        <v>792</v>
      </c>
      <c r="C489" s="17" t="s">
        <v>793</v>
      </c>
      <c r="D489" s="17" t="s">
        <v>794</v>
      </c>
      <c r="E489" s="17" t="s">
        <v>795</v>
      </c>
      <c r="F489" s="17"/>
      <c r="G489" s="17"/>
      <c r="H489" s="17"/>
      <c r="I489" s="17"/>
      <c r="J489" s="17"/>
      <c r="K489" s="17"/>
      <c r="L489" s="17"/>
      <c r="M489" s="17"/>
      <c r="N489" s="15"/>
      <c r="O489" s="15"/>
      <c r="P489" s="88"/>
      <c r="Q489" s="88"/>
      <c r="R489" s="88"/>
      <c r="S489" s="88"/>
      <c r="T489" s="88"/>
      <c r="U489" s="88"/>
      <c r="V489" s="88"/>
      <c r="W489" s="88"/>
      <c r="X489" s="88"/>
      <c r="Y489" s="88"/>
      <c r="Z489" s="88"/>
      <c r="AA489" s="88"/>
      <c r="AB489" s="88"/>
      <c r="AC489" s="88"/>
      <c r="AD489" s="88"/>
      <c r="AE489" s="88"/>
      <c r="AF489" s="88"/>
      <c r="AG489" s="88"/>
      <c r="AH489" s="88"/>
      <c r="AI489" s="88"/>
      <c r="AJ489" s="88"/>
      <c r="AK489" s="88"/>
      <c r="AL489" s="88"/>
      <c r="AM489" s="88"/>
      <c r="AN489" s="88"/>
      <c r="AO489" s="88"/>
      <c r="AP489" s="88"/>
      <c r="AQ489" s="88"/>
      <c r="AR489" s="88"/>
      <c r="AS489" s="88"/>
      <c r="AT489" s="88"/>
      <c r="AU489" s="88"/>
      <c r="AV489" s="88"/>
      <c r="AW489" s="88"/>
      <c r="AX489" s="88"/>
      <c r="AY489" s="88"/>
      <c r="AZ489" s="88"/>
      <c r="BA489" s="88"/>
      <c r="BB489" s="88"/>
      <c r="BC489" s="88"/>
      <c r="BD489" s="88"/>
      <c r="BE489" s="88"/>
      <c r="BF489" s="88"/>
      <c r="BG489" s="88"/>
      <c r="BH489" s="88"/>
      <c r="BI489" s="88"/>
      <c r="BJ489" s="88"/>
      <c r="BK489" s="88"/>
      <c r="BL489" s="88"/>
    </row>
    <row r="490" s="12" customFormat="1" ht="13.5" spans="1:64">
      <c r="A490" s="20">
        <v>4</v>
      </c>
      <c r="B490" s="17">
        <v>5</v>
      </c>
      <c r="C490" s="17">
        <v>5</v>
      </c>
      <c r="D490" s="17">
        <v>5</v>
      </c>
      <c r="E490" s="17">
        <v>5</v>
      </c>
      <c r="F490" s="17"/>
      <c r="G490" s="17"/>
      <c r="H490" s="17"/>
      <c r="I490" s="17"/>
      <c r="J490" s="17"/>
      <c r="K490" s="17"/>
      <c r="L490" s="17"/>
      <c r="M490" s="17"/>
      <c r="N490" s="15"/>
      <c r="O490" s="15"/>
      <c r="P490" s="88"/>
      <c r="Q490" s="88"/>
      <c r="R490" s="88"/>
      <c r="S490" s="88"/>
      <c r="T490" s="88"/>
      <c r="U490" s="88"/>
      <c r="V490" s="88"/>
      <c r="W490" s="88"/>
      <c r="X490" s="88"/>
      <c r="Y490" s="88"/>
      <c r="Z490" s="88"/>
      <c r="AA490" s="88"/>
      <c r="AB490" s="88"/>
      <c r="AC490" s="88"/>
      <c r="AD490" s="88"/>
      <c r="AE490" s="88"/>
      <c r="AF490" s="88"/>
      <c r="AG490" s="88"/>
      <c r="AH490" s="88"/>
      <c r="AI490" s="88"/>
      <c r="AJ490" s="88"/>
      <c r="AK490" s="88"/>
      <c r="AL490" s="88"/>
      <c r="AM490" s="88"/>
      <c r="AN490" s="88"/>
      <c r="AO490" s="88"/>
      <c r="AP490" s="88"/>
      <c r="AQ490" s="88"/>
      <c r="AR490" s="88"/>
      <c r="AS490" s="88"/>
      <c r="AT490" s="88"/>
      <c r="AU490" s="88"/>
      <c r="AV490" s="88"/>
      <c r="AW490" s="88"/>
      <c r="AX490" s="88"/>
      <c r="AY490" s="88"/>
      <c r="AZ490" s="88"/>
      <c r="BA490" s="88"/>
      <c r="BB490" s="88"/>
      <c r="BC490" s="88"/>
      <c r="BD490" s="88"/>
      <c r="BE490" s="88"/>
      <c r="BF490" s="88"/>
      <c r="BG490" s="88"/>
      <c r="BH490" s="88"/>
      <c r="BI490" s="88"/>
      <c r="BJ490" s="88"/>
      <c r="BK490" s="88"/>
      <c r="BL490" s="88"/>
    </row>
    <row r="491" s="12" customFormat="1" ht="13.5" spans="1:64">
      <c r="A491" s="23">
        <v>82</v>
      </c>
      <c r="B491" s="18">
        <v>89</v>
      </c>
      <c r="C491" s="18">
        <v>98</v>
      </c>
      <c r="D491" s="18">
        <v>94</v>
      </c>
      <c r="E491" s="18">
        <v>94</v>
      </c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88"/>
      <c r="Q491" s="88"/>
      <c r="R491" s="88"/>
      <c r="S491" s="88"/>
      <c r="T491" s="88"/>
      <c r="U491" s="88"/>
      <c r="V491" s="88"/>
      <c r="W491" s="88"/>
      <c r="X491" s="88"/>
      <c r="Y491" s="88"/>
      <c r="Z491" s="88"/>
      <c r="AA491" s="88"/>
      <c r="AB491" s="88"/>
      <c r="AC491" s="88"/>
      <c r="AD491" s="88"/>
      <c r="AE491" s="88"/>
      <c r="AF491" s="88"/>
      <c r="AG491" s="88"/>
      <c r="AH491" s="88"/>
      <c r="AI491" s="88"/>
      <c r="AJ491" s="88"/>
      <c r="AK491" s="88"/>
      <c r="AL491" s="88"/>
      <c r="AM491" s="88"/>
      <c r="AN491" s="88"/>
      <c r="AO491" s="88"/>
      <c r="AP491" s="88"/>
      <c r="AQ491" s="88"/>
      <c r="AR491" s="88"/>
      <c r="AS491" s="88"/>
      <c r="AT491" s="88"/>
      <c r="AU491" s="88"/>
      <c r="AV491" s="88"/>
      <c r="AW491" s="88"/>
      <c r="AX491" s="88"/>
      <c r="AY491" s="88"/>
      <c r="AZ491" s="88"/>
      <c r="BA491" s="88"/>
      <c r="BB491" s="88"/>
      <c r="BC491" s="88"/>
      <c r="BD491" s="88"/>
      <c r="BE491" s="88"/>
      <c r="BF491" s="88"/>
      <c r="BG491" s="88"/>
      <c r="BH491" s="88"/>
      <c r="BI491" s="88"/>
      <c r="BJ491" s="88"/>
      <c r="BK491" s="88"/>
      <c r="BL491" s="88"/>
    </row>
    <row r="492" s="12" customFormat="1" ht="13.5" spans="1:64">
      <c r="A492" s="14" t="s">
        <v>796</v>
      </c>
      <c r="B492" s="17" t="s">
        <v>27</v>
      </c>
      <c r="C492" s="20">
        <v>26</v>
      </c>
      <c r="D492" s="17" t="s">
        <v>3</v>
      </c>
      <c r="E492" s="20" t="s">
        <v>705</v>
      </c>
      <c r="F492" s="17" t="s">
        <v>5</v>
      </c>
      <c r="G492" s="16">
        <f>(A494*A495+B494*B495+C494*C495+D494*D495+E494*E495+F494*F495+G494*G495+H494*H495+I494*I495+J494*J495)/C492</f>
        <v>88.5384615384615</v>
      </c>
      <c r="H492" s="17"/>
      <c r="I492" s="17"/>
      <c r="J492" s="17"/>
      <c r="K492" s="17"/>
      <c r="L492" s="17"/>
      <c r="M492" s="17"/>
      <c r="N492" s="15"/>
      <c r="O492" s="15"/>
      <c r="P492" s="88"/>
      <c r="Q492" s="88"/>
      <c r="R492" s="88"/>
      <c r="S492" s="88"/>
      <c r="T492" s="88"/>
      <c r="U492" s="88"/>
      <c r="V492" s="88"/>
      <c r="W492" s="88"/>
      <c r="X492" s="88"/>
      <c r="Y492" s="88"/>
      <c r="Z492" s="88"/>
      <c r="AA492" s="88"/>
      <c r="AB492" s="88"/>
      <c r="AC492" s="88"/>
      <c r="AD492" s="88"/>
      <c r="AE492" s="88"/>
      <c r="AF492" s="88"/>
      <c r="AG492" s="88"/>
      <c r="AH492" s="88"/>
      <c r="AI492" s="88"/>
      <c r="AJ492" s="88"/>
      <c r="AK492" s="88"/>
      <c r="AL492" s="88"/>
      <c r="AM492" s="88"/>
      <c r="AN492" s="88"/>
      <c r="AO492" s="88"/>
      <c r="AP492" s="88"/>
      <c r="AQ492" s="88"/>
      <c r="AR492" s="88"/>
      <c r="AS492" s="88"/>
      <c r="AT492" s="88"/>
      <c r="AU492" s="88"/>
      <c r="AV492" s="88"/>
      <c r="AW492" s="88"/>
      <c r="AX492" s="88"/>
      <c r="AY492" s="88"/>
      <c r="AZ492" s="88"/>
      <c r="BA492" s="88"/>
      <c r="BB492" s="88"/>
      <c r="BC492" s="88"/>
      <c r="BD492" s="88"/>
      <c r="BE492" s="88"/>
      <c r="BF492" s="88"/>
      <c r="BG492" s="88"/>
      <c r="BH492" s="88"/>
      <c r="BI492" s="88"/>
      <c r="BJ492" s="88"/>
      <c r="BK492" s="88"/>
      <c r="BL492" s="88"/>
    </row>
    <row r="493" s="12" customFormat="1" ht="13.5" spans="1:64">
      <c r="A493" s="20" t="s">
        <v>797</v>
      </c>
      <c r="B493" s="20" t="s">
        <v>798</v>
      </c>
      <c r="C493" s="20" t="s">
        <v>799</v>
      </c>
      <c r="D493" s="20" t="s">
        <v>800</v>
      </c>
      <c r="E493" s="15" t="s">
        <v>801</v>
      </c>
      <c r="F493" s="20" t="s">
        <v>802</v>
      </c>
      <c r="G493" s="17"/>
      <c r="H493" s="17"/>
      <c r="I493" s="17"/>
      <c r="J493" s="17"/>
      <c r="K493" s="17"/>
      <c r="L493" s="17"/>
      <c r="M493" s="17"/>
      <c r="N493" s="15"/>
      <c r="O493" s="15"/>
      <c r="P493" s="88"/>
      <c r="Q493" s="88"/>
      <c r="R493" s="88"/>
      <c r="S493" s="88"/>
      <c r="T493" s="88"/>
      <c r="U493" s="88"/>
      <c r="V493" s="88"/>
      <c r="W493" s="88"/>
      <c r="X493" s="88"/>
      <c r="Y493" s="88"/>
      <c r="Z493" s="88"/>
      <c r="AA493" s="88"/>
      <c r="AB493" s="88"/>
      <c r="AC493" s="88"/>
      <c r="AD493" s="88"/>
      <c r="AE493" s="88"/>
      <c r="AF493" s="88"/>
      <c r="AG493" s="88"/>
      <c r="AH493" s="88"/>
      <c r="AI493" s="88"/>
      <c r="AJ493" s="88"/>
      <c r="AK493" s="88"/>
      <c r="AL493" s="88"/>
      <c r="AM493" s="88"/>
      <c r="AN493" s="88"/>
      <c r="AO493" s="88"/>
      <c r="AP493" s="88"/>
      <c r="AQ493" s="88"/>
      <c r="AR493" s="88"/>
      <c r="AS493" s="88"/>
      <c r="AT493" s="88"/>
      <c r="AU493" s="88"/>
      <c r="AV493" s="88"/>
      <c r="AW493" s="88"/>
      <c r="AX493" s="88"/>
      <c r="AY493" s="88"/>
      <c r="AZ493" s="88"/>
      <c r="BA493" s="88"/>
      <c r="BB493" s="88"/>
      <c r="BC493" s="88"/>
      <c r="BD493" s="88"/>
      <c r="BE493" s="88"/>
      <c r="BF493" s="88"/>
      <c r="BG493" s="88"/>
      <c r="BH493" s="88"/>
      <c r="BI493" s="88"/>
      <c r="BJ493" s="88"/>
      <c r="BK493" s="88"/>
      <c r="BL493" s="88"/>
    </row>
    <row r="494" s="12" customFormat="1" ht="13.5" spans="1:64">
      <c r="A494" s="20">
        <v>6</v>
      </c>
      <c r="B494" s="20">
        <v>3</v>
      </c>
      <c r="C494" s="20">
        <v>6</v>
      </c>
      <c r="D494" s="20">
        <v>6</v>
      </c>
      <c r="E494" s="15">
        <v>4</v>
      </c>
      <c r="F494" s="28">
        <v>1</v>
      </c>
      <c r="G494" s="17"/>
      <c r="H494" s="17"/>
      <c r="I494" s="17"/>
      <c r="J494" s="17"/>
      <c r="K494" s="17"/>
      <c r="L494" s="17"/>
      <c r="M494" s="17"/>
      <c r="N494" s="15"/>
      <c r="O494" s="15"/>
      <c r="P494" s="88"/>
      <c r="Q494" s="88"/>
      <c r="R494" s="88"/>
      <c r="S494" s="88"/>
      <c r="T494" s="88"/>
      <c r="U494" s="88"/>
      <c r="V494" s="88"/>
      <c r="W494" s="88"/>
      <c r="X494" s="88"/>
      <c r="Y494" s="88"/>
      <c r="Z494" s="88"/>
      <c r="AA494" s="88"/>
      <c r="AB494" s="88"/>
      <c r="AC494" s="88"/>
      <c r="AD494" s="88"/>
      <c r="AE494" s="88"/>
      <c r="AF494" s="88"/>
      <c r="AG494" s="88"/>
      <c r="AH494" s="88"/>
      <c r="AI494" s="88"/>
      <c r="AJ494" s="88"/>
      <c r="AK494" s="88"/>
      <c r="AL494" s="88"/>
      <c r="AM494" s="88"/>
      <c r="AN494" s="88"/>
      <c r="AO494" s="88"/>
      <c r="AP494" s="88"/>
      <c r="AQ494" s="88"/>
      <c r="AR494" s="88"/>
      <c r="AS494" s="88"/>
      <c r="AT494" s="88"/>
      <c r="AU494" s="88"/>
      <c r="AV494" s="88"/>
      <c r="AW494" s="88"/>
      <c r="AX494" s="88"/>
      <c r="AY494" s="88"/>
      <c r="AZ494" s="88"/>
      <c r="BA494" s="88"/>
      <c r="BB494" s="88"/>
      <c r="BC494" s="88"/>
      <c r="BD494" s="88"/>
      <c r="BE494" s="88"/>
      <c r="BF494" s="88"/>
      <c r="BG494" s="88"/>
      <c r="BH494" s="88"/>
      <c r="BI494" s="88"/>
      <c r="BJ494" s="88"/>
      <c r="BK494" s="88"/>
      <c r="BL494" s="88"/>
    </row>
    <row r="495" s="12" customFormat="1" ht="13.5" spans="1:64">
      <c r="A495" s="18">
        <v>87</v>
      </c>
      <c r="B495" s="18">
        <v>88</v>
      </c>
      <c r="C495" s="18">
        <v>92</v>
      </c>
      <c r="D495" s="18">
        <v>90</v>
      </c>
      <c r="E495" s="23">
        <v>85</v>
      </c>
      <c r="F495" s="18">
        <v>84</v>
      </c>
      <c r="G495" s="18"/>
      <c r="H495" s="18"/>
      <c r="I495" s="18"/>
      <c r="J495" s="18"/>
      <c r="K495" s="18"/>
      <c r="L495" s="18"/>
      <c r="M495" s="18"/>
      <c r="N495" s="18"/>
      <c r="O495" s="18"/>
      <c r="P495" s="88"/>
      <c r="Q495" s="88"/>
      <c r="R495" s="88"/>
      <c r="S495" s="88"/>
      <c r="T495" s="88"/>
      <c r="U495" s="88"/>
      <c r="V495" s="88"/>
      <c r="W495" s="88"/>
      <c r="X495" s="88"/>
      <c r="Y495" s="88"/>
      <c r="Z495" s="88"/>
      <c r="AA495" s="88"/>
      <c r="AB495" s="88"/>
      <c r="AC495" s="88"/>
      <c r="AD495" s="88"/>
      <c r="AE495" s="88"/>
      <c r="AF495" s="88"/>
      <c r="AG495" s="88"/>
      <c r="AH495" s="88"/>
      <c r="AI495" s="88"/>
      <c r="AJ495" s="88"/>
      <c r="AK495" s="88"/>
      <c r="AL495" s="88"/>
      <c r="AM495" s="88"/>
      <c r="AN495" s="88"/>
      <c r="AO495" s="88"/>
      <c r="AP495" s="88"/>
      <c r="AQ495" s="88"/>
      <c r="AR495" s="88"/>
      <c r="AS495" s="88"/>
      <c r="AT495" s="88"/>
      <c r="AU495" s="88"/>
      <c r="AV495" s="88"/>
      <c r="AW495" s="88"/>
      <c r="AX495" s="88"/>
      <c r="AY495" s="88"/>
      <c r="AZ495" s="88"/>
      <c r="BA495" s="88"/>
      <c r="BB495" s="88"/>
      <c r="BC495" s="88"/>
      <c r="BD495" s="88"/>
      <c r="BE495" s="88"/>
      <c r="BF495" s="88"/>
      <c r="BG495" s="88"/>
      <c r="BH495" s="88"/>
      <c r="BI495" s="88"/>
      <c r="BJ495" s="88"/>
      <c r="BK495" s="88"/>
      <c r="BL495" s="88"/>
    </row>
    <row r="496" s="12" customFormat="1" ht="13.5" spans="1:64">
      <c r="A496" s="14" t="s">
        <v>803</v>
      </c>
      <c r="B496" s="17" t="s">
        <v>27</v>
      </c>
      <c r="C496" s="17">
        <v>23</v>
      </c>
      <c r="D496" s="17" t="s">
        <v>3</v>
      </c>
      <c r="E496" s="17" t="s">
        <v>697</v>
      </c>
      <c r="F496" s="17" t="s">
        <v>5</v>
      </c>
      <c r="G496" s="16">
        <f>(A498*A499+B498*B499+C498*C499+D498*D499+E498*E499+F498*F499+G498*G499+H498*H499+I498*I499+J498*J499)/C496</f>
        <v>85.2608695652174</v>
      </c>
      <c r="H496" s="17"/>
      <c r="I496" s="17"/>
      <c r="J496" s="17"/>
      <c r="K496" s="17"/>
      <c r="L496" s="17"/>
      <c r="M496" s="17"/>
      <c r="N496" s="15"/>
      <c r="O496" s="17"/>
      <c r="P496" s="88"/>
      <c r="Q496" s="88"/>
      <c r="R496" s="88"/>
      <c r="S496" s="88"/>
      <c r="T496" s="88"/>
      <c r="U496" s="88"/>
      <c r="V496" s="88"/>
      <c r="W496" s="88"/>
      <c r="X496" s="88"/>
      <c r="Y496" s="88"/>
      <c r="Z496" s="88"/>
      <c r="AA496" s="88"/>
      <c r="AB496" s="88"/>
      <c r="AC496" s="88"/>
      <c r="AD496" s="88"/>
      <c r="AE496" s="88"/>
      <c r="AF496" s="88"/>
      <c r="AG496" s="88"/>
      <c r="AH496" s="88"/>
      <c r="AI496" s="88"/>
      <c r="AJ496" s="88"/>
      <c r="AK496" s="88"/>
      <c r="AL496" s="88"/>
      <c r="AM496" s="88"/>
      <c r="AN496" s="88"/>
      <c r="AO496" s="88"/>
      <c r="AP496" s="88"/>
      <c r="AQ496" s="88"/>
      <c r="AR496" s="88"/>
      <c r="AS496" s="88"/>
      <c r="AT496" s="88"/>
      <c r="AU496" s="88"/>
      <c r="AV496" s="88"/>
      <c r="AW496" s="88"/>
      <c r="AX496" s="88"/>
      <c r="AY496" s="88"/>
      <c r="AZ496" s="88"/>
      <c r="BA496" s="88"/>
      <c r="BB496" s="88"/>
      <c r="BC496" s="88"/>
      <c r="BD496" s="88"/>
      <c r="BE496" s="88"/>
      <c r="BF496" s="88"/>
      <c r="BG496" s="88"/>
      <c r="BH496" s="88"/>
      <c r="BI496" s="88"/>
      <c r="BJ496" s="88"/>
      <c r="BK496" s="88"/>
      <c r="BL496" s="88"/>
    </row>
    <row r="497" s="12" customFormat="1" ht="13.5" spans="1:64">
      <c r="A497" s="15" t="s">
        <v>804</v>
      </c>
      <c r="B497" s="15" t="s">
        <v>805</v>
      </c>
      <c r="C497" s="15" t="s">
        <v>806</v>
      </c>
      <c r="D497" s="20" t="s">
        <v>807</v>
      </c>
      <c r="E497" s="17"/>
      <c r="F497" s="17"/>
      <c r="G497" s="17"/>
      <c r="H497" s="17"/>
      <c r="I497" s="17"/>
      <c r="J497" s="17"/>
      <c r="K497" s="17"/>
      <c r="L497" s="17"/>
      <c r="M497" s="17"/>
      <c r="N497" s="15"/>
      <c r="O497" s="17"/>
      <c r="P497" s="88"/>
      <c r="Q497" s="88"/>
      <c r="R497" s="88"/>
      <c r="S497" s="88"/>
      <c r="T497" s="88"/>
      <c r="U497" s="88"/>
      <c r="V497" s="88"/>
      <c r="W497" s="88"/>
      <c r="X497" s="88"/>
      <c r="Y497" s="88"/>
      <c r="Z497" s="88"/>
      <c r="AA497" s="88"/>
      <c r="AB497" s="88"/>
      <c r="AC497" s="88"/>
      <c r="AD497" s="88"/>
      <c r="AE497" s="88"/>
      <c r="AF497" s="88"/>
      <c r="AG497" s="88"/>
      <c r="AH497" s="88"/>
      <c r="AI497" s="88"/>
      <c r="AJ497" s="88"/>
      <c r="AK497" s="88"/>
      <c r="AL497" s="88"/>
      <c r="AM497" s="88"/>
      <c r="AN497" s="88"/>
      <c r="AO497" s="88"/>
      <c r="AP497" s="88"/>
      <c r="AQ497" s="88"/>
      <c r="AR497" s="88"/>
      <c r="AS497" s="88"/>
      <c r="AT497" s="88"/>
      <c r="AU497" s="88"/>
      <c r="AV497" s="88"/>
      <c r="AW497" s="88"/>
      <c r="AX497" s="88"/>
      <c r="AY497" s="88"/>
      <c r="AZ497" s="88"/>
      <c r="BA497" s="88"/>
      <c r="BB497" s="88"/>
      <c r="BC497" s="88"/>
      <c r="BD497" s="88"/>
      <c r="BE497" s="88"/>
      <c r="BF497" s="88"/>
      <c r="BG497" s="88"/>
      <c r="BH497" s="88"/>
      <c r="BI497" s="88"/>
      <c r="BJ497" s="88"/>
      <c r="BK497" s="88"/>
      <c r="BL497" s="88"/>
    </row>
    <row r="498" s="12" customFormat="1" ht="13.5" spans="1:64">
      <c r="A498" s="15">
        <v>6</v>
      </c>
      <c r="B498" s="20">
        <v>5</v>
      </c>
      <c r="C498" s="20">
        <v>6</v>
      </c>
      <c r="D498" s="20">
        <v>6</v>
      </c>
      <c r="E498" s="17"/>
      <c r="F498" s="22"/>
      <c r="G498" s="17"/>
      <c r="H498" s="17"/>
      <c r="I498" s="17"/>
      <c r="J498" s="17"/>
      <c r="K498" s="17"/>
      <c r="L498" s="17"/>
      <c r="M498" s="17"/>
      <c r="N498" s="15"/>
      <c r="O498" s="17"/>
      <c r="P498" s="88"/>
      <c r="Q498" s="88"/>
      <c r="R498" s="88"/>
      <c r="S498" s="88"/>
      <c r="T498" s="88"/>
      <c r="U498" s="88"/>
      <c r="V498" s="88"/>
      <c r="W498" s="88"/>
      <c r="X498" s="88"/>
      <c r="Y498" s="88"/>
      <c r="Z498" s="88"/>
      <c r="AA498" s="88"/>
      <c r="AB498" s="88"/>
      <c r="AC498" s="88"/>
      <c r="AD498" s="88"/>
      <c r="AE498" s="88"/>
      <c r="AF498" s="88"/>
      <c r="AG498" s="88"/>
      <c r="AH498" s="88"/>
      <c r="AI498" s="88"/>
      <c r="AJ498" s="88"/>
      <c r="AK498" s="88"/>
      <c r="AL498" s="88"/>
      <c r="AM498" s="88"/>
      <c r="AN498" s="88"/>
      <c r="AO498" s="88"/>
      <c r="AP498" s="88"/>
      <c r="AQ498" s="88"/>
      <c r="AR498" s="88"/>
      <c r="AS498" s="88"/>
      <c r="AT498" s="88"/>
      <c r="AU498" s="88"/>
      <c r="AV498" s="88"/>
      <c r="AW498" s="88"/>
      <c r="AX498" s="88"/>
      <c r="AY498" s="88"/>
      <c r="AZ498" s="88"/>
      <c r="BA498" s="88"/>
      <c r="BB498" s="88"/>
      <c r="BC498" s="88"/>
      <c r="BD498" s="88"/>
      <c r="BE498" s="88"/>
      <c r="BF498" s="88"/>
      <c r="BG498" s="88"/>
      <c r="BH498" s="88"/>
      <c r="BI498" s="88"/>
      <c r="BJ498" s="88"/>
      <c r="BK498" s="88"/>
      <c r="BL498" s="88"/>
    </row>
    <row r="499" s="12" customFormat="1" ht="13.5" spans="1:64">
      <c r="A499" s="18">
        <v>82</v>
      </c>
      <c r="B499" s="18">
        <v>85</v>
      </c>
      <c r="C499" s="18">
        <v>82</v>
      </c>
      <c r="D499" s="18">
        <v>92</v>
      </c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88"/>
      <c r="Q499" s="88"/>
      <c r="R499" s="88"/>
      <c r="S499" s="88"/>
      <c r="T499" s="88"/>
      <c r="U499" s="88"/>
      <c r="V499" s="88"/>
      <c r="W499" s="88"/>
      <c r="X499" s="88"/>
      <c r="Y499" s="88"/>
      <c r="Z499" s="88"/>
      <c r="AA499" s="88"/>
      <c r="AB499" s="88"/>
      <c r="AC499" s="88"/>
      <c r="AD499" s="88"/>
      <c r="AE499" s="88"/>
      <c r="AF499" s="88"/>
      <c r="AG499" s="88"/>
      <c r="AH499" s="88"/>
      <c r="AI499" s="88"/>
      <c r="AJ499" s="88"/>
      <c r="AK499" s="88"/>
      <c r="AL499" s="88"/>
      <c r="AM499" s="88"/>
      <c r="AN499" s="88"/>
      <c r="AO499" s="88"/>
      <c r="AP499" s="88"/>
      <c r="AQ499" s="88"/>
      <c r="AR499" s="88"/>
      <c r="AS499" s="88"/>
      <c r="AT499" s="88"/>
      <c r="AU499" s="88"/>
      <c r="AV499" s="88"/>
      <c r="AW499" s="88"/>
      <c r="AX499" s="88"/>
      <c r="AY499" s="88"/>
      <c r="AZ499" s="88"/>
      <c r="BA499" s="88"/>
      <c r="BB499" s="88"/>
      <c r="BC499" s="88"/>
      <c r="BD499" s="88"/>
      <c r="BE499" s="88"/>
      <c r="BF499" s="88"/>
      <c r="BG499" s="88"/>
      <c r="BH499" s="88"/>
      <c r="BI499" s="88"/>
      <c r="BJ499" s="88"/>
      <c r="BK499" s="88"/>
      <c r="BL499" s="88"/>
    </row>
    <row r="500" s="12" customFormat="1" ht="13.5" spans="1:64">
      <c r="A500" s="14" t="s">
        <v>808</v>
      </c>
      <c r="B500" s="17" t="s">
        <v>27</v>
      </c>
      <c r="C500" s="17">
        <v>26</v>
      </c>
      <c r="D500" s="17" t="s">
        <v>3</v>
      </c>
      <c r="E500" s="17" t="s">
        <v>710</v>
      </c>
      <c r="F500" s="17" t="s">
        <v>5</v>
      </c>
      <c r="G500" s="16">
        <f>(A502*A503+B502*B503+C502*C503+D502*D503+E502*E503+F502*F503+G502*G503+H502*H503+I502*I503+J502*J503)/C500</f>
        <v>85.9230769230769</v>
      </c>
      <c r="H500" s="17"/>
      <c r="I500" s="17"/>
      <c r="J500" s="17"/>
      <c r="K500" s="17"/>
      <c r="L500" s="17"/>
      <c r="M500" s="22"/>
      <c r="N500" s="15"/>
      <c r="O500" s="17"/>
      <c r="P500" s="88"/>
      <c r="Q500" s="88"/>
      <c r="R500" s="88"/>
      <c r="S500" s="88"/>
      <c r="T500" s="88"/>
      <c r="U500" s="88"/>
      <c r="V500" s="88"/>
      <c r="W500" s="88"/>
      <c r="X500" s="88"/>
      <c r="Y500" s="88"/>
      <c r="Z500" s="88"/>
      <c r="AA500" s="88"/>
      <c r="AB500" s="88"/>
      <c r="AC500" s="88"/>
      <c r="AD500" s="88"/>
      <c r="AE500" s="88"/>
      <c r="AF500" s="88"/>
      <c r="AG500" s="88"/>
      <c r="AH500" s="88"/>
      <c r="AI500" s="88"/>
      <c r="AJ500" s="88"/>
      <c r="AK500" s="88"/>
      <c r="AL500" s="88"/>
      <c r="AM500" s="88"/>
      <c r="AN500" s="88"/>
      <c r="AO500" s="88"/>
      <c r="AP500" s="88"/>
      <c r="AQ500" s="88"/>
      <c r="AR500" s="88"/>
      <c r="AS500" s="88"/>
      <c r="AT500" s="88"/>
      <c r="AU500" s="88"/>
      <c r="AV500" s="88"/>
      <c r="AW500" s="88"/>
      <c r="AX500" s="88"/>
      <c r="AY500" s="88"/>
      <c r="AZ500" s="88"/>
      <c r="BA500" s="88"/>
      <c r="BB500" s="88"/>
      <c r="BC500" s="88"/>
      <c r="BD500" s="88"/>
      <c r="BE500" s="88"/>
      <c r="BF500" s="88"/>
      <c r="BG500" s="88"/>
      <c r="BH500" s="88"/>
      <c r="BI500" s="88"/>
      <c r="BJ500" s="88"/>
      <c r="BK500" s="88"/>
      <c r="BL500" s="88"/>
    </row>
    <row r="501" s="12" customFormat="1" ht="13.5" spans="1:64">
      <c r="A501" s="15" t="s">
        <v>809</v>
      </c>
      <c r="B501" s="15" t="s">
        <v>810</v>
      </c>
      <c r="C501" s="15" t="s">
        <v>811</v>
      </c>
      <c r="D501" s="17" t="s">
        <v>812</v>
      </c>
      <c r="E501" s="17" t="s">
        <v>813</v>
      </c>
      <c r="F501" s="17" t="s">
        <v>814</v>
      </c>
      <c r="G501" s="17"/>
      <c r="H501" s="17"/>
      <c r="I501" s="17"/>
      <c r="J501" s="17"/>
      <c r="K501" s="17"/>
      <c r="L501" s="17"/>
      <c r="M501" s="17"/>
      <c r="N501" s="15"/>
      <c r="O501" s="17"/>
      <c r="P501" s="88"/>
      <c r="Q501" s="88"/>
      <c r="R501" s="88"/>
      <c r="S501" s="88"/>
      <c r="T501" s="88"/>
      <c r="U501" s="88"/>
      <c r="V501" s="88"/>
      <c r="W501" s="88"/>
      <c r="X501" s="88"/>
      <c r="Y501" s="88"/>
      <c r="Z501" s="88"/>
      <c r="AA501" s="88"/>
      <c r="AB501" s="88"/>
      <c r="AC501" s="88"/>
      <c r="AD501" s="88"/>
      <c r="AE501" s="88"/>
      <c r="AF501" s="88"/>
      <c r="AG501" s="88"/>
      <c r="AH501" s="88"/>
      <c r="AI501" s="88"/>
      <c r="AJ501" s="88"/>
      <c r="AK501" s="88"/>
      <c r="AL501" s="88"/>
      <c r="AM501" s="88"/>
      <c r="AN501" s="88"/>
      <c r="AO501" s="88"/>
      <c r="AP501" s="88"/>
      <c r="AQ501" s="88"/>
      <c r="AR501" s="88"/>
      <c r="AS501" s="88"/>
      <c r="AT501" s="88"/>
      <c r="AU501" s="88"/>
      <c r="AV501" s="88"/>
      <c r="AW501" s="88"/>
      <c r="AX501" s="88"/>
      <c r="AY501" s="88"/>
      <c r="AZ501" s="88"/>
      <c r="BA501" s="88"/>
      <c r="BB501" s="88"/>
      <c r="BC501" s="88"/>
      <c r="BD501" s="88"/>
      <c r="BE501" s="88"/>
      <c r="BF501" s="88"/>
      <c r="BG501" s="88"/>
      <c r="BH501" s="88"/>
      <c r="BI501" s="88"/>
      <c r="BJ501" s="88"/>
      <c r="BK501" s="88"/>
      <c r="BL501" s="88"/>
    </row>
    <row r="502" s="12" customFormat="1" ht="13.5" spans="1:64">
      <c r="A502" s="15">
        <v>5</v>
      </c>
      <c r="B502" s="20">
        <v>1</v>
      </c>
      <c r="C502" s="20">
        <v>6</v>
      </c>
      <c r="D502" s="17">
        <v>2</v>
      </c>
      <c r="E502" s="17">
        <v>6</v>
      </c>
      <c r="F502" s="17">
        <v>6</v>
      </c>
      <c r="G502" s="17"/>
      <c r="H502" s="17"/>
      <c r="I502" s="17"/>
      <c r="J502" s="17"/>
      <c r="K502" s="17"/>
      <c r="L502" s="17"/>
      <c r="M502" s="17"/>
      <c r="N502" s="15"/>
      <c r="O502" s="17"/>
      <c r="P502" s="88"/>
      <c r="Q502" s="88"/>
      <c r="R502" s="88"/>
      <c r="S502" s="88"/>
      <c r="T502" s="88"/>
      <c r="U502" s="88"/>
      <c r="V502" s="88"/>
      <c r="W502" s="88"/>
      <c r="X502" s="88"/>
      <c r="Y502" s="88"/>
      <c r="Z502" s="88"/>
      <c r="AA502" s="88"/>
      <c r="AB502" s="88"/>
      <c r="AC502" s="88"/>
      <c r="AD502" s="88"/>
      <c r="AE502" s="88"/>
      <c r="AF502" s="88"/>
      <c r="AG502" s="88"/>
      <c r="AH502" s="88"/>
      <c r="AI502" s="88"/>
      <c r="AJ502" s="88"/>
      <c r="AK502" s="88"/>
      <c r="AL502" s="88"/>
      <c r="AM502" s="88"/>
      <c r="AN502" s="88"/>
      <c r="AO502" s="88"/>
      <c r="AP502" s="88"/>
      <c r="AQ502" s="88"/>
      <c r="AR502" s="88"/>
      <c r="AS502" s="88"/>
      <c r="AT502" s="88"/>
      <c r="AU502" s="88"/>
      <c r="AV502" s="88"/>
      <c r="AW502" s="88"/>
      <c r="AX502" s="88"/>
      <c r="AY502" s="88"/>
      <c r="AZ502" s="88"/>
      <c r="BA502" s="88"/>
      <c r="BB502" s="88"/>
      <c r="BC502" s="88"/>
      <c r="BD502" s="88"/>
      <c r="BE502" s="88"/>
      <c r="BF502" s="88"/>
      <c r="BG502" s="88"/>
      <c r="BH502" s="88"/>
      <c r="BI502" s="88"/>
      <c r="BJ502" s="88"/>
      <c r="BK502" s="88"/>
      <c r="BL502" s="88"/>
    </row>
    <row r="503" s="12" customFormat="1" ht="13.5" spans="1:64">
      <c r="A503" s="18">
        <v>74</v>
      </c>
      <c r="B503" s="18">
        <v>82</v>
      </c>
      <c r="C503" s="18">
        <v>85</v>
      </c>
      <c r="D503" s="18">
        <v>90</v>
      </c>
      <c r="E503" s="18">
        <v>90</v>
      </c>
      <c r="F503" s="18">
        <v>92</v>
      </c>
      <c r="G503" s="18"/>
      <c r="H503" s="18"/>
      <c r="I503" s="18"/>
      <c r="J503" s="18"/>
      <c r="K503" s="18"/>
      <c r="L503" s="18"/>
      <c r="M503" s="18"/>
      <c r="N503" s="18"/>
      <c r="O503" s="18"/>
      <c r="P503" s="88"/>
      <c r="Q503" s="88"/>
      <c r="R503" s="88"/>
      <c r="S503" s="88"/>
      <c r="T503" s="88"/>
      <c r="U503" s="88"/>
      <c r="V503" s="88"/>
      <c r="W503" s="88"/>
      <c r="X503" s="88"/>
      <c r="Y503" s="88"/>
      <c r="Z503" s="88"/>
      <c r="AA503" s="88"/>
      <c r="AB503" s="88"/>
      <c r="AC503" s="88"/>
      <c r="AD503" s="88"/>
      <c r="AE503" s="88"/>
      <c r="AF503" s="88"/>
      <c r="AG503" s="88"/>
      <c r="AH503" s="88"/>
      <c r="AI503" s="88"/>
      <c r="AJ503" s="88"/>
      <c r="AK503" s="88"/>
      <c r="AL503" s="88"/>
      <c r="AM503" s="88"/>
      <c r="AN503" s="88"/>
      <c r="AO503" s="88"/>
      <c r="AP503" s="88"/>
      <c r="AQ503" s="88"/>
      <c r="AR503" s="88"/>
      <c r="AS503" s="88"/>
      <c r="AT503" s="88"/>
      <c r="AU503" s="88"/>
      <c r="AV503" s="88"/>
      <c r="AW503" s="88"/>
      <c r="AX503" s="88"/>
      <c r="AY503" s="88"/>
      <c r="AZ503" s="88"/>
      <c r="BA503" s="88"/>
      <c r="BB503" s="88"/>
      <c r="BC503" s="88"/>
      <c r="BD503" s="88"/>
      <c r="BE503" s="88"/>
      <c r="BF503" s="88"/>
      <c r="BG503" s="88"/>
      <c r="BH503" s="88"/>
      <c r="BI503" s="88"/>
      <c r="BJ503" s="88"/>
      <c r="BK503" s="88"/>
      <c r="BL503" s="88"/>
    </row>
    <row r="504" s="12" customFormat="1" ht="13.5" spans="1:64">
      <c r="A504" s="14" t="s">
        <v>815</v>
      </c>
      <c r="B504" s="17" t="s">
        <v>27</v>
      </c>
      <c r="C504" s="17">
        <v>20</v>
      </c>
      <c r="D504" s="17" t="s">
        <v>3</v>
      </c>
      <c r="E504" s="17" t="s">
        <v>710</v>
      </c>
      <c r="F504" s="17" t="s">
        <v>5</v>
      </c>
      <c r="G504" s="16">
        <f>(A506*A507+B506*B507+C506*C507+D506*D507+E506*E507+F506*F507+G506*G507+H506*H507+I506*I507)/C504</f>
        <v>84.4</v>
      </c>
      <c r="H504" s="17"/>
      <c r="I504" s="17"/>
      <c r="J504" s="17"/>
      <c r="K504" s="17"/>
      <c r="L504" s="17"/>
      <c r="M504" s="22"/>
      <c r="N504" s="15"/>
      <c r="O504" s="17"/>
      <c r="P504" s="88"/>
      <c r="Q504" s="88"/>
      <c r="R504" s="88"/>
      <c r="S504" s="88"/>
      <c r="T504" s="88"/>
      <c r="U504" s="88"/>
      <c r="V504" s="88"/>
      <c r="W504" s="88"/>
      <c r="X504" s="88"/>
      <c r="Y504" s="88"/>
      <c r="Z504" s="88"/>
      <c r="AA504" s="88"/>
      <c r="AB504" s="88"/>
      <c r="AC504" s="88"/>
      <c r="AD504" s="88"/>
      <c r="AE504" s="88"/>
      <c r="AF504" s="88"/>
      <c r="AG504" s="88"/>
      <c r="AH504" s="88"/>
      <c r="AI504" s="88"/>
      <c r="AJ504" s="88"/>
      <c r="AK504" s="88"/>
      <c r="AL504" s="88"/>
      <c r="AM504" s="88"/>
      <c r="AN504" s="88"/>
      <c r="AO504" s="88"/>
      <c r="AP504" s="88"/>
      <c r="AQ504" s="88"/>
      <c r="AR504" s="88"/>
      <c r="AS504" s="88"/>
      <c r="AT504" s="88"/>
      <c r="AU504" s="88"/>
      <c r="AV504" s="88"/>
      <c r="AW504" s="88"/>
      <c r="AX504" s="88"/>
      <c r="AY504" s="88"/>
      <c r="AZ504" s="88"/>
      <c r="BA504" s="88"/>
      <c r="BB504" s="88"/>
      <c r="BC504" s="88"/>
      <c r="BD504" s="88"/>
      <c r="BE504" s="88"/>
      <c r="BF504" s="88"/>
      <c r="BG504" s="88"/>
      <c r="BH504" s="88"/>
      <c r="BI504" s="88"/>
      <c r="BJ504" s="88"/>
      <c r="BK504" s="88"/>
      <c r="BL504" s="88"/>
    </row>
    <row r="505" s="12" customFormat="1" ht="13.5" spans="1:64">
      <c r="A505" s="15" t="s">
        <v>809</v>
      </c>
      <c r="B505" s="15" t="s">
        <v>816</v>
      </c>
      <c r="C505" s="15" t="s">
        <v>817</v>
      </c>
      <c r="D505" s="15" t="s">
        <v>818</v>
      </c>
      <c r="E505" s="17" t="s">
        <v>819</v>
      </c>
      <c r="F505" s="17" t="s">
        <v>820</v>
      </c>
      <c r="G505" s="17" t="s">
        <v>821</v>
      </c>
      <c r="H505" s="17"/>
      <c r="I505" s="17"/>
      <c r="J505" s="17"/>
      <c r="K505" s="17"/>
      <c r="L505" s="17"/>
      <c r="M505" s="17"/>
      <c r="N505" s="15"/>
      <c r="O505" s="17"/>
      <c r="P505" s="88"/>
      <c r="Q505" s="88"/>
      <c r="R505" s="88"/>
      <c r="S505" s="88"/>
      <c r="T505" s="88"/>
      <c r="U505" s="88"/>
      <c r="V505" s="88"/>
      <c r="W505" s="88"/>
      <c r="X505" s="88"/>
      <c r="Y505" s="88"/>
      <c r="Z505" s="88"/>
      <c r="AA505" s="88"/>
      <c r="AB505" s="88"/>
      <c r="AC505" s="88"/>
      <c r="AD505" s="88"/>
      <c r="AE505" s="88"/>
      <c r="AF505" s="88"/>
      <c r="AG505" s="88"/>
      <c r="AH505" s="88"/>
      <c r="AI505" s="88"/>
      <c r="AJ505" s="88"/>
      <c r="AK505" s="88"/>
      <c r="AL505" s="88"/>
      <c r="AM505" s="88"/>
      <c r="AN505" s="88"/>
      <c r="AO505" s="88"/>
      <c r="AP505" s="88"/>
      <c r="AQ505" s="88"/>
      <c r="AR505" s="88"/>
      <c r="AS505" s="88"/>
      <c r="AT505" s="88"/>
      <c r="AU505" s="88"/>
      <c r="AV505" s="88"/>
      <c r="AW505" s="88"/>
      <c r="AX505" s="88"/>
      <c r="AY505" s="88"/>
      <c r="AZ505" s="88"/>
      <c r="BA505" s="88"/>
      <c r="BB505" s="88"/>
      <c r="BC505" s="88"/>
      <c r="BD505" s="88"/>
      <c r="BE505" s="88"/>
      <c r="BF505" s="88"/>
      <c r="BG505" s="88"/>
      <c r="BH505" s="88"/>
      <c r="BI505" s="88"/>
      <c r="BJ505" s="88"/>
      <c r="BK505" s="88"/>
      <c r="BL505" s="88"/>
    </row>
    <row r="506" s="12" customFormat="1" ht="13.5" spans="1:64">
      <c r="A506" s="15">
        <v>1</v>
      </c>
      <c r="B506" s="20">
        <v>5</v>
      </c>
      <c r="C506" s="20">
        <v>3</v>
      </c>
      <c r="D506" s="17">
        <v>2</v>
      </c>
      <c r="E506" s="17">
        <v>6</v>
      </c>
      <c r="F506" s="17">
        <v>2</v>
      </c>
      <c r="G506" s="17">
        <v>1</v>
      </c>
      <c r="H506" s="17"/>
      <c r="I506" s="17"/>
      <c r="J506" s="17"/>
      <c r="K506" s="17"/>
      <c r="L506" s="17"/>
      <c r="M506" s="17"/>
      <c r="N506" s="15"/>
      <c r="O506" s="17"/>
      <c r="P506" s="88"/>
      <c r="Q506" s="88"/>
      <c r="R506" s="88"/>
      <c r="S506" s="88"/>
      <c r="T506" s="88"/>
      <c r="U506" s="88"/>
      <c r="V506" s="88"/>
      <c r="W506" s="88"/>
      <c r="X506" s="88"/>
      <c r="Y506" s="88"/>
      <c r="Z506" s="88"/>
      <c r="AA506" s="88"/>
      <c r="AB506" s="88"/>
      <c r="AC506" s="88"/>
      <c r="AD506" s="88"/>
      <c r="AE506" s="88"/>
      <c r="AF506" s="88"/>
      <c r="AG506" s="88"/>
      <c r="AH506" s="88"/>
      <c r="AI506" s="88"/>
      <c r="AJ506" s="88"/>
      <c r="AK506" s="88"/>
      <c r="AL506" s="88"/>
      <c r="AM506" s="88"/>
      <c r="AN506" s="88"/>
      <c r="AO506" s="88"/>
      <c r="AP506" s="88"/>
      <c r="AQ506" s="88"/>
      <c r="AR506" s="88"/>
      <c r="AS506" s="88"/>
      <c r="AT506" s="88"/>
      <c r="AU506" s="88"/>
      <c r="AV506" s="88"/>
      <c r="AW506" s="88"/>
      <c r="AX506" s="88"/>
      <c r="AY506" s="88"/>
      <c r="AZ506" s="88"/>
      <c r="BA506" s="88"/>
      <c r="BB506" s="88"/>
      <c r="BC506" s="88"/>
      <c r="BD506" s="88"/>
      <c r="BE506" s="88"/>
      <c r="BF506" s="88"/>
      <c r="BG506" s="88"/>
      <c r="BH506" s="88"/>
      <c r="BI506" s="88"/>
      <c r="BJ506" s="88"/>
      <c r="BK506" s="88"/>
      <c r="BL506" s="88"/>
    </row>
    <row r="507" s="12" customFormat="1" ht="13.5" spans="1:64">
      <c r="A507" s="18">
        <v>74</v>
      </c>
      <c r="B507" s="18">
        <v>84</v>
      </c>
      <c r="C507" s="18">
        <v>78</v>
      </c>
      <c r="D507" s="18">
        <v>87</v>
      </c>
      <c r="E507" s="18">
        <v>85</v>
      </c>
      <c r="F507" s="18">
        <v>91</v>
      </c>
      <c r="G507" s="18">
        <v>94</v>
      </c>
      <c r="H507" s="18"/>
      <c r="I507" s="18"/>
      <c r="J507" s="18"/>
      <c r="K507" s="18"/>
      <c r="L507" s="18"/>
      <c r="M507" s="18"/>
      <c r="N507" s="18"/>
      <c r="O507" s="18"/>
      <c r="P507" s="88"/>
      <c r="Q507" s="88"/>
      <c r="R507" s="88"/>
      <c r="S507" s="88"/>
      <c r="T507" s="88"/>
      <c r="U507" s="88"/>
      <c r="V507" s="88"/>
      <c r="W507" s="88"/>
      <c r="X507" s="88"/>
      <c r="Y507" s="88"/>
      <c r="Z507" s="88"/>
      <c r="AA507" s="88"/>
      <c r="AB507" s="88"/>
      <c r="AC507" s="88"/>
      <c r="AD507" s="88"/>
      <c r="AE507" s="88"/>
      <c r="AF507" s="88"/>
      <c r="AG507" s="88"/>
      <c r="AH507" s="88"/>
      <c r="AI507" s="88"/>
      <c r="AJ507" s="88"/>
      <c r="AK507" s="88"/>
      <c r="AL507" s="88"/>
      <c r="AM507" s="88"/>
      <c r="AN507" s="88"/>
      <c r="AO507" s="88"/>
      <c r="AP507" s="88"/>
      <c r="AQ507" s="88"/>
      <c r="AR507" s="88"/>
      <c r="AS507" s="88"/>
      <c r="AT507" s="88"/>
      <c r="AU507" s="88"/>
      <c r="AV507" s="88"/>
      <c r="AW507" s="88"/>
      <c r="AX507" s="88"/>
      <c r="AY507" s="88"/>
      <c r="AZ507" s="88"/>
      <c r="BA507" s="88"/>
      <c r="BB507" s="88"/>
      <c r="BC507" s="88"/>
      <c r="BD507" s="88"/>
      <c r="BE507" s="88"/>
      <c r="BF507" s="88"/>
      <c r="BG507" s="88"/>
      <c r="BH507" s="88"/>
      <c r="BI507" s="88"/>
      <c r="BJ507" s="88"/>
      <c r="BK507" s="88"/>
      <c r="BL507" s="88"/>
    </row>
    <row r="508" s="12" customFormat="1" ht="13.5" spans="1:64">
      <c r="A508" s="14" t="s">
        <v>822</v>
      </c>
      <c r="B508" s="17" t="s">
        <v>27</v>
      </c>
      <c r="C508" s="17">
        <v>35</v>
      </c>
      <c r="D508" s="17" t="s">
        <v>3</v>
      </c>
      <c r="E508" s="17" t="s">
        <v>710</v>
      </c>
      <c r="F508" s="17" t="s">
        <v>5</v>
      </c>
      <c r="G508" s="16">
        <f>(A510*A511+B510*B511+C510*C511+D510*D511+E510*E511+F510*F511+G510*G511+H510*H511+I510*I511+J510*J511)/C508</f>
        <v>88.9428571428571</v>
      </c>
      <c r="H508" s="17"/>
      <c r="I508" s="17"/>
      <c r="J508" s="17"/>
      <c r="K508" s="17"/>
      <c r="L508" s="17"/>
      <c r="M508" s="17"/>
      <c r="N508" s="15"/>
      <c r="O508" s="15"/>
      <c r="P508" s="88"/>
      <c r="Q508" s="88"/>
      <c r="R508" s="88"/>
      <c r="S508" s="88"/>
      <c r="T508" s="88"/>
      <c r="U508" s="88"/>
      <c r="V508" s="88"/>
      <c r="W508" s="88"/>
      <c r="X508" s="88"/>
      <c r="Y508" s="88"/>
      <c r="Z508" s="88"/>
      <c r="AA508" s="88"/>
      <c r="AB508" s="88"/>
      <c r="AC508" s="88"/>
      <c r="AD508" s="88"/>
      <c r="AE508" s="88"/>
      <c r="AF508" s="88"/>
      <c r="AG508" s="88"/>
      <c r="AH508" s="88"/>
      <c r="AI508" s="88"/>
      <c r="AJ508" s="88"/>
      <c r="AK508" s="88"/>
      <c r="AL508" s="88"/>
      <c r="AM508" s="88"/>
      <c r="AN508" s="88"/>
      <c r="AO508" s="88"/>
      <c r="AP508" s="88"/>
      <c r="AQ508" s="88"/>
      <c r="AR508" s="88"/>
      <c r="AS508" s="88"/>
      <c r="AT508" s="88"/>
      <c r="AU508" s="88"/>
      <c r="AV508" s="88"/>
      <c r="AW508" s="88"/>
      <c r="AX508" s="88"/>
      <c r="AY508" s="88"/>
      <c r="AZ508" s="88"/>
      <c r="BA508" s="88"/>
      <c r="BB508" s="88"/>
      <c r="BC508" s="88"/>
      <c r="BD508" s="88"/>
      <c r="BE508" s="88"/>
      <c r="BF508" s="88"/>
      <c r="BG508" s="88"/>
      <c r="BH508" s="88"/>
      <c r="BI508" s="88"/>
      <c r="BJ508" s="88"/>
      <c r="BK508" s="88"/>
      <c r="BL508" s="88"/>
    </row>
    <row r="509" s="12" customFormat="1" ht="13.5" spans="1:64">
      <c r="A509" s="15" t="s">
        <v>823</v>
      </c>
      <c r="B509" s="15" t="s">
        <v>824</v>
      </c>
      <c r="C509" s="17" t="s">
        <v>825</v>
      </c>
      <c r="D509" s="15" t="s">
        <v>776</v>
      </c>
      <c r="E509" s="17" t="s">
        <v>826</v>
      </c>
      <c r="F509" s="17" t="s">
        <v>827</v>
      </c>
      <c r="G509" s="15" t="s">
        <v>781</v>
      </c>
      <c r="H509" s="17"/>
      <c r="I509" s="17"/>
      <c r="J509" s="17"/>
      <c r="K509" s="17"/>
      <c r="L509" s="17"/>
      <c r="M509" s="17"/>
      <c r="N509" s="17"/>
      <c r="O509" s="17"/>
      <c r="P509" s="88"/>
      <c r="Q509" s="88"/>
      <c r="R509" s="88"/>
      <c r="S509" s="88"/>
      <c r="T509" s="88"/>
      <c r="U509" s="88"/>
      <c r="V509" s="88"/>
      <c r="W509" s="88"/>
      <c r="X509" s="88"/>
      <c r="Y509" s="88"/>
      <c r="Z509" s="88"/>
      <c r="AA509" s="88"/>
      <c r="AB509" s="88"/>
      <c r="AC509" s="88"/>
      <c r="AD509" s="88"/>
      <c r="AE509" s="88"/>
      <c r="AF509" s="88"/>
      <c r="AG509" s="88"/>
      <c r="AH509" s="88"/>
      <c r="AI509" s="88"/>
      <c r="AJ509" s="88"/>
      <c r="AK509" s="88"/>
      <c r="AL509" s="88"/>
      <c r="AM509" s="88"/>
      <c r="AN509" s="88"/>
      <c r="AO509" s="88"/>
      <c r="AP509" s="88"/>
      <c r="AQ509" s="88"/>
      <c r="AR509" s="88"/>
      <c r="AS509" s="88"/>
      <c r="AT509" s="88"/>
      <c r="AU509" s="88"/>
      <c r="AV509" s="88"/>
      <c r="AW509" s="88"/>
      <c r="AX509" s="88"/>
      <c r="AY509" s="88"/>
      <c r="AZ509" s="88"/>
      <c r="BA509" s="88"/>
      <c r="BB509" s="88"/>
      <c r="BC509" s="88"/>
      <c r="BD509" s="88"/>
      <c r="BE509" s="88"/>
      <c r="BF509" s="88"/>
      <c r="BG509" s="88"/>
      <c r="BH509" s="88"/>
      <c r="BI509" s="88"/>
      <c r="BJ509" s="88"/>
      <c r="BK509" s="88"/>
      <c r="BL509" s="88"/>
    </row>
    <row r="510" s="12" customFormat="1" ht="13.5" spans="1:64">
      <c r="A510" s="15">
        <v>5</v>
      </c>
      <c r="B510" s="15">
        <v>6</v>
      </c>
      <c r="C510" s="17">
        <v>6</v>
      </c>
      <c r="D510" s="15">
        <v>5</v>
      </c>
      <c r="E510" s="15">
        <v>6</v>
      </c>
      <c r="F510" s="17">
        <v>6</v>
      </c>
      <c r="G510" s="15">
        <v>1</v>
      </c>
      <c r="H510" s="15"/>
      <c r="I510" s="17"/>
      <c r="J510" s="17"/>
      <c r="K510" s="17"/>
      <c r="L510" s="17"/>
      <c r="M510" s="17"/>
      <c r="N510" s="15"/>
      <c r="O510" s="15"/>
      <c r="P510" s="88"/>
      <c r="Q510" s="88"/>
      <c r="R510" s="88"/>
      <c r="S510" s="88"/>
      <c r="T510" s="88"/>
      <c r="U510" s="88"/>
      <c r="V510" s="88"/>
      <c r="W510" s="88"/>
      <c r="X510" s="88"/>
      <c r="Y510" s="88"/>
      <c r="Z510" s="88"/>
      <c r="AA510" s="88"/>
      <c r="AB510" s="88"/>
      <c r="AC510" s="88"/>
      <c r="AD510" s="88"/>
      <c r="AE510" s="88"/>
      <c r="AF510" s="88"/>
      <c r="AG510" s="88"/>
      <c r="AH510" s="88"/>
      <c r="AI510" s="88"/>
      <c r="AJ510" s="88"/>
      <c r="AK510" s="88"/>
      <c r="AL510" s="88"/>
      <c r="AM510" s="88"/>
      <c r="AN510" s="88"/>
      <c r="AO510" s="88"/>
      <c r="AP510" s="88"/>
      <c r="AQ510" s="88"/>
      <c r="AR510" s="88"/>
      <c r="AS510" s="88"/>
      <c r="AT510" s="88"/>
      <c r="AU510" s="88"/>
      <c r="AV510" s="88"/>
      <c r="AW510" s="88"/>
      <c r="AX510" s="88"/>
      <c r="AY510" s="88"/>
      <c r="AZ510" s="88"/>
      <c r="BA510" s="88"/>
      <c r="BB510" s="88"/>
      <c r="BC510" s="88"/>
      <c r="BD510" s="88"/>
      <c r="BE510" s="88"/>
      <c r="BF510" s="88"/>
      <c r="BG510" s="88"/>
      <c r="BH510" s="88"/>
      <c r="BI510" s="88"/>
      <c r="BJ510" s="88"/>
      <c r="BK510" s="88"/>
      <c r="BL510" s="88"/>
    </row>
    <row r="511" s="12" customFormat="1" ht="13.5" spans="1:64">
      <c r="A511" s="23">
        <v>94</v>
      </c>
      <c r="B511" s="18">
        <v>88</v>
      </c>
      <c r="C511" s="18">
        <v>86</v>
      </c>
      <c r="D511" s="18">
        <v>92</v>
      </c>
      <c r="E511" s="18">
        <v>90</v>
      </c>
      <c r="F511" s="18">
        <v>86</v>
      </c>
      <c r="G511" s="18">
        <v>83</v>
      </c>
      <c r="H511" s="18"/>
      <c r="I511" s="18"/>
      <c r="J511" s="18"/>
      <c r="K511" s="18"/>
      <c r="L511" s="18"/>
      <c r="M511" s="18"/>
      <c r="N511" s="18"/>
      <c r="O511" s="18"/>
      <c r="P511" s="88"/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  <c r="AB511" s="88"/>
      <c r="AC511" s="88"/>
      <c r="AD511" s="88"/>
      <c r="AE511" s="88"/>
      <c r="AF511" s="88"/>
      <c r="AG511" s="88"/>
      <c r="AH511" s="88"/>
      <c r="AI511" s="88"/>
      <c r="AJ511" s="88"/>
      <c r="AK511" s="88"/>
      <c r="AL511" s="88"/>
      <c r="AM511" s="88"/>
      <c r="AN511" s="88"/>
      <c r="AO511" s="88"/>
      <c r="AP511" s="88"/>
      <c r="AQ511" s="88"/>
      <c r="AR511" s="88"/>
      <c r="AS511" s="88"/>
      <c r="AT511" s="88"/>
      <c r="AU511" s="88"/>
      <c r="AV511" s="88"/>
      <c r="AW511" s="88"/>
      <c r="AX511" s="88"/>
      <c r="AY511" s="88"/>
      <c r="AZ511" s="88"/>
      <c r="BA511" s="88"/>
      <c r="BB511" s="88"/>
      <c r="BC511" s="88"/>
      <c r="BD511" s="88"/>
      <c r="BE511" s="88"/>
      <c r="BF511" s="88"/>
      <c r="BG511" s="88"/>
      <c r="BH511" s="88"/>
      <c r="BI511" s="88"/>
      <c r="BJ511" s="88"/>
      <c r="BK511" s="88"/>
      <c r="BL511" s="88"/>
    </row>
    <row r="512" s="12" customFormat="1" ht="13.5" spans="1:64">
      <c r="A512" s="14" t="s">
        <v>828</v>
      </c>
      <c r="B512" s="17" t="s">
        <v>27</v>
      </c>
      <c r="C512" s="17">
        <v>28</v>
      </c>
      <c r="D512" s="17" t="s">
        <v>3</v>
      </c>
      <c r="E512" s="17" t="s">
        <v>829</v>
      </c>
      <c r="F512" s="17" t="s">
        <v>5</v>
      </c>
      <c r="G512" s="16">
        <f>(A514*A515+B514*B515+C514*C515+D514*D515+E514*E515+F514*F515+G514*G515+H514*H515+I514*I515)/C512</f>
        <v>80.5714285714286</v>
      </c>
      <c r="H512" s="90"/>
      <c r="I512" s="17"/>
      <c r="J512" s="17"/>
      <c r="K512" s="17"/>
      <c r="L512" s="17"/>
      <c r="M512" s="17"/>
      <c r="N512" s="15"/>
      <c r="O512" s="15"/>
      <c r="P512" s="88"/>
      <c r="Q512" s="88"/>
      <c r="R512" s="88"/>
      <c r="S512" s="88"/>
      <c r="T512" s="88"/>
      <c r="U512" s="88"/>
      <c r="V512" s="88"/>
      <c r="W512" s="88"/>
      <c r="X512" s="88"/>
      <c r="Y512" s="88"/>
      <c r="Z512" s="88"/>
      <c r="AA512" s="88"/>
      <c r="AB512" s="88"/>
      <c r="AC512" s="88"/>
      <c r="AD512" s="88"/>
      <c r="AE512" s="88"/>
      <c r="AF512" s="88"/>
      <c r="AG512" s="88"/>
      <c r="AH512" s="88"/>
      <c r="AI512" s="88"/>
      <c r="AJ512" s="88"/>
      <c r="AK512" s="88"/>
      <c r="AL512" s="88"/>
      <c r="AM512" s="88"/>
      <c r="AN512" s="88"/>
      <c r="AO512" s="88"/>
      <c r="AP512" s="88"/>
      <c r="AQ512" s="88"/>
      <c r="AR512" s="88"/>
      <c r="AS512" s="88"/>
      <c r="AT512" s="88"/>
      <c r="AU512" s="88"/>
      <c r="AV512" s="88"/>
      <c r="AW512" s="88"/>
      <c r="AX512" s="88"/>
      <c r="AY512" s="88"/>
      <c r="AZ512" s="88"/>
      <c r="BA512" s="88"/>
      <c r="BB512" s="88"/>
      <c r="BC512" s="88"/>
      <c r="BD512" s="88"/>
      <c r="BE512" s="88"/>
      <c r="BF512" s="88"/>
      <c r="BG512" s="88"/>
      <c r="BH512" s="88"/>
      <c r="BI512" s="88"/>
      <c r="BJ512" s="88"/>
      <c r="BK512" s="88"/>
      <c r="BL512" s="88"/>
    </row>
    <row r="513" s="12" customFormat="1" ht="13.5" spans="1:64">
      <c r="A513" s="15" t="s">
        <v>830</v>
      </c>
      <c r="B513" s="15" t="s">
        <v>831</v>
      </c>
      <c r="C513" s="15" t="s">
        <v>832</v>
      </c>
      <c r="D513" s="17" t="s">
        <v>833</v>
      </c>
      <c r="E513" s="38" t="s">
        <v>834</v>
      </c>
      <c r="F513" s="17"/>
      <c r="G513" s="17"/>
      <c r="H513" s="17"/>
      <c r="I513" s="17"/>
      <c r="J513" s="17"/>
      <c r="K513" s="17"/>
      <c r="L513" s="17"/>
      <c r="M513" s="17"/>
      <c r="N513" s="17"/>
      <c r="O513" s="15"/>
      <c r="P513" s="88"/>
      <c r="Q513" s="88"/>
      <c r="R513" s="88"/>
      <c r="S513" s="88"/>
      <c r="T513" s="88"/>
      <c r="U513" s="88"/>
      <c r="V513" s="88"/>
      <c r="W513" s="88"/>
      <c r="X513" s="88"/>
      <c r="Y513" s="88"/>
      <c r="Z513" s="88"/>
      <c r="AA513" s="88"/>
      <c r="AB513" s="88"/>
      <c r="AC513" s="88"/>
      <c r="AD513" s="88"/>
      <c r="AE513" s="88"/>
      <c r="AF513" s="88"/>
      <c r="AG513" s="88"/>
      <c r="AH513" s="88"/>
      <c r="AI513" s="88"/>
      <c r="AJ513" s="88"/>
      <c r="AK513" s="88"/>
      <c r="AL513" s="88"/>
      <c r="AM513" s="88"/>
      <c r="AN513" s="88"/>
      <c r="AO513" s="88"/>
      <c r="AP513" s="88"/>
      <c r="AQ513" s="88"/>
      <c r="AR513" s="88"/>
      <c r="AS513" s="88"/>
      <c r="AT513" s="88"/>
      <c r="AU513" s="88"/>
      <c r="AV513" s="88"/>
      <c r="AW513" s="88"/>
      <c r="AX513" s="88"/>
      <c r="AY513" s="88"/>
      <c r="AZ513" s="88"/>
      <c r="BA513" s="88"/>
      <c r="BB513" s="88"/>
      <c r="BC513" s="88"/>
      <c r="BD513" s="88"/>
      <c r="BE513" s="88"/>
      <c r="BF513" s="88"/>
      <c r="BG513" s="88"/>
      <c r="BH513" s="88"/>
      <c r="BI513" s="88"/>
      <c r="BJ513" s="88"/>
      <c r="BK513" s="88"/>
      <c r="BL513" s="88"/>
    </row>
    <row r="514" s="12" customFormat="1" ht="13.5" spans="1:64">
      <c r="A514" s="15">
        <v>5</v>
      </c>
      <c r="B514" s="20">
        <v>6</v>
      </c>
      <c r="C514" s="20">
        <v>6</v>
      </c>
      <c r="D514" s="17">
        <v>5</v>
      </c>
      <c r="E514" s="47">
        <v>6</v>
      </c>
      <c r="F514" s="15"/>
      <c r="G514" s="17"/>
      <c r="H514" s="15"/>
      <c r="I514" s="15"/>
      <c r="J514" s="15"/>
      <c r="K514" s="15"/>
      <c r="L514" s="17"/>
      <c r="M514" s="17"/>
      <c r="N514" s="17"/>
      <c r="O514" s="15"/>
      <c r="P514" s="88"/>
      <c r="Q514" s="88"/>
      <c r="R514" s="88"/>
      <c r="S514" s="88"/>
      <c r="T514" s="88"/>
      <c r="U514" s="88"/>
      <c r="V514" s="88"/>
      <c r="W514" s="88"/>
      <c r="X514" s="88"/>
      <c r="Y514" s="88"/>
      <c r="Z514" s="88"/>
      <c r="AA514" s="88"/>
      <c r="AB514" s="88"/>
      <c r="AC514" s="88"/>
      <c r="AD514" s="88"/>
      <c r="AE514" s="88"/>
      <c r="AF514" s="88"/>
      <c r="AG514" s="88"/>
      <c r="AH514" s="88"/>
      <c r="AI514" s="88"/>
      <c r="AJ514" s="88"/>
      <c r="AK514" s="88"/>
      <c r="AL514" s="88"/>
      <c r="AM514" s="88"/>
      <c r="AN514" s="88"/>
      <c r="AO514" s="88"/>
      <c r="AP514" s="88"/>
      <c r="AQ514" s="88"/>
      <c r="AR514" s="88"/>
      <c r="AS514" s="88"/>
      <c r="AT514" s="88"/>
      <c r="AU514" s="88"/>
      <c r="AV514" s="88"/>
      <c r="AW514" s="88"/>
      <c r="AX514" s="88"/>
      <c r="AY514" s="88"/>
      <c r="AZ514" s="88"/>
      <c r="BA514" s="88"/>
      <c r="BB514" s="88"/>
      <c r="BC514" s="88"/>
      <c r="BD514" s="88"/>
      <c r="BE514" s="88"/>
      <c r="BF514" s="88"/>
      <c r="BG514" s="88"/>
      <c r="BH514" s="88"/>
      <c r="BI514" s="88"/>
      <c r="BJ514" s="88"/>
      <c r="BK514" s="88"/>
      <c r="BL514" s="88"/>
    </row>
    <row r="515" s="12" customFormat="1" ht="13.5" spans="1:64">
      <c r="A515" s="23">
        <v>82</v>
      </c>
      <c r="B515" s="18">
        <v>75</v>
      </c>
      <c r="C515" s="18">
        <v>68</v>
      </c>
      <c r="D515" s="18">
        <v>92</v>
      </c>
      <c r="E515" s="18">
        <v>88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88"/>
      <c r="Q515" s="88"/>
      <c r="R515" s="88"/>
      <c r="S515" s="88"/>
      <c r="T515" s="88"/>
      <c r="U515" s="88"/>
      <c r="V515" s="88"/>
      <c r="W515" s="88"/>
      <c r="X515" s="88"/>
      <c r="Y515" s="88"/>
      <c r="Z515" s="88"/>
      <c r="AA515" s="88"/>
      <c r="AB515" s="88"/>
      <c r="AC515" s="88"/>
      <c r="AD515" s="88"/>
      <c r="AE515" s="88"/>
      <c r="AF515" s="88"/>
      <c r="AG515" s="88"/>
      <c r="AH515" s="88"/>
      <c r="AI515" s="88"/>
      <c r="AJ515" s="88"/>
      <c r="AK515" s="88"/>
      <c r="AL515" s="88"/>
      <c r="AM515" s="88"/>
      <c r="AN515" s="88"/>
      <c r="AO515" s="88"/>
      <c r="AP515" s="88"/>
      <c r="AQ515" s="88"/>
      <c r="AR515" s="88"/>
      <c r="AS515" s="88"/>
      <c r="AT515" s="88"/>
      <c r="AU515" s="88"/>
      <c r="AV515" s="88"/>
      <c r="AW515" s="88"/>
      <c r="AX515" s="88"/>
      <c r="AY515" s="88"/>
      <c r="AZ515" s="88"/>
      <c r="BA515" s="88"/>
      <c r="BB515" s="88"/>
      <c r="BC515" s="88"/>
      <c r="BD515" s="88"/>
      <c r="BE515" s="88"/>
      <c r="BF515" s="88"/>
      <c r="BG515" s="88"/>
      <c r="BH515" s="88"/>
      <c r="BI515" s="88"/>
      <c r="BJ515" s="88"/>
      <c r="BK515" s="88"/>
      <c r="BL515" s="88"/>
    </row>
    <row r="516" s="12" customFormat="1" ht="13.5" spans="1:64">
      <c r="A516" s="14" t="s">
        <v>835</v>
      </c>
      <c r="B516" s="17" t="s">
        <v>27</v>
      </c>
      <c r="C516" s="20">
        <v>22</v>
      </c>
      <c r="D516" s="17" t="s">
        <v>3</v>
      </c>
      <c r="E516" s="20" t="s">
        <v>736</v>
      </c>
      <c r="F516" s="17" t="s">
        <v>5</v>
      </c>
      <c r="G516" s="16">
        <f>(A518*A519+B518*B519+C518*C519+D518*D519+E518*E519+F518*F519+G518*G519+H518*H519+I518*I519+J518*J519)/C516</f>
        <v>86.6363636363636</v>
      </c>
      <c r="H516" s="17"/>
      <c r="I516" s="17"/>
      <c r="J516" s="17"/>
      <c r="K516" s="17"/>
      <c r="L516" s="17"/>
      <c r="M516" s="22"/>
      <c r="N516" s="15"/>
      <c r="O516" s="17"/>
      <c r="P516" s="88"/>
      <c r="Q516" s="88"/>
      <c r="R516" s="88"/>
      <c r="S516" s="88"/>
      <c r="T516" s="88"/>
      <c r="U516" s="88"/>
      <c r="V516" s="88"/>
      <c r="W516" s="88"/>
      <c r="X516" s="88"/>
      <c r="Y516" s="88"/>
      <c r="Z516" s="88"/>
      <c r="AA516" s="88"/>
      <c r="AB516" s="88"/>
      <c r="AC516" s="88"/>
      <c r="AD516" s="88"/>
      <c r="AE516" s="88"/>
      <c r="AF516" s="88"/>
      <c r="AG516" s="88"/>
      <c r="AH516" s="88"/>
      <c r="AI516" s="88"/>
      <c r="AJ516" s="88"/>
      <c r="AK516" s="88"/>
      <c r="AL516" s="88"/>
      <c r="AM516" s="88"/>
      <c r="AN516" s="88"/>
      <c r="AO516" s="88"/>
      <c r="AP516" s="88"/>
      <c r="AQ516" s="88"/>
      <c r="AR516" s="88"/>
      <c r="AS516" s="88"/>
      <c r="AT516" s="88"/>
      <c r="AU516" s="88"/>
      <c r="AV516" s="88"/>
      <c r="AW516" s="88"/>
      <c r="AX516" s="88"/>
      <c r="AY516" s="88"/>
      <c r="AZ516" s="88"/>
      <c r="BA516" s="88"/>
      <c r="BB516" s="88"/>
      <c r="BC516" s="88"/>
      <c r="BD516" s="88"/>
      <c r="BE516" s="88"/>
      <c r="BF516" s="88"/>
      <c r="BG516" s="88"/>
      <c r="BH516" s="88"/>
      <c r="BI516" s="88"/>
      <c r="BJ516" s="88"/>
      <c r="BK516" s="88"/>
      <c r="BL516" s="88"/>
    </row>
    <row r="517" s="12" customFormat="1" ht="13.5" spans="1:64">
      <c r="A517" s="15" t="s">
        <v>836</v>
      </c>
      <c r="B517" s="15" t="s">
        <v>837</v>
      </c>
      <c r="C517" s="15" t="s">
        <v>838</v>
      </c>
      <c r="D517" s="15" t="s">
        <v>839</v>
      </c>
      <c r="E517" s="15" t="s">
        <v>798</v>
      </c>
      <c r="F517" s="17"/>
      <c r="G517" s="17"/>
      <c r="H517" s="17"/>
      <c r="I517" s="17"/>
      <c r="J517" s="17"/>
      <c r="K517" s="17"/>
      <c r="L517" s="17"/>
      <c r="M517" s="17"/>
      <c r="N517" s="15"/>
      <c r="O517" s="17"/>
      <c r="P517" s="88"/>
      <c r="Q517" s="88"/>
      <c r="R517" s="88"/>
      <c r="S517" s="88"/>
      <c r="T517" s="88"/>
      <c r="U517" s="88"/>
      <c r="V517" s="88"/>
      <c r="W517" s="88"/>
      <c r="X517" s="88"/>
      <c r="Y517" s="88"/>
      <c r="Z517" s="88"/>
      <c r="AA517" s="88"/>
      <c r="AB517" s="88"/>
      <c r="AC517" s="88"/>
      <c r="AD517" s="88"/>
      <c r="AE517" s="88"/>
      <c r="AF517" s="88"/>
      <c r="AG517" s="88"/>
      <c r="AH517" s="88"/>
      <c r="AI517" s="88"/>
      <c r="AJ517" s="88"/>
      <c r="AK517" s="88"/>
      <c r="AL517" s="88"/>
      <c r="AM517" s="88"/>
      <c r="AN517" s="88"/>
      <c r="AO517" s="88"/>
      <c r="AP517" s="88"/>
      <c r="AQ517" s="88"/>
      <c r="AR517" s="88"/>
      <c r="AS517" s="88"/>
      <c r="AT517" s="88"/>
      <c r="AU517" s="88"/>
      <c r="AV517" s="88"/>
      <c r="AW517" s="88"/>
      <c r="AX517" s="88"/>
      <c r="AY517" s="88"/>
      <c r="AZ517" s="88"/>
      <c r="BA517" s="88"/>
      <c r="BB517" s="88"/>
      <c r="BC517" s="88"/>
      <c r="BD517" s="88"/>
      <c r="BE517" s="88"/>
      <c r="BF517" s="88"/>
      <c r="BG517" s="88"/>
      <c r="BH517" s="88"/>
      <c r="BI517" s="88"/>
      <c r="BJ517" s="88"/>
      <c r="BK517" s="88"/>
      <c r="BL517" s="88"/>
    </row>
    <row r="518" s="12" customFormat="1" ht="13.5" spans="1:64">
      <c r="A518" s="15">
        <v>5</v>
      </c>
      <c r="B518" s="20">
        <v>5</v>
      </c>
      <c r="C518" s="20">
        <v>6</v>
      </c>
      <c r="D518" s="20">
        <v>3</v>
      </c>
      <c r="E518" s="20">
        <v>3</v>
      </c>
      <c r="F518" s="17"/>
      <c r="G518" s="17"/>
      <c r="H518" s="17"/>
      <c r="I518" s="17"/>
      <c r="J518" s="17"/>
      <c r="K518" s="17"/>
      <c r="L518" s="17"/>
      <c r="M518" s="17"/>
      <c r="N518" s="15"/>
      <c r="O518" s="17"/>
      <c r="P518" s="88"/>
      <c r="Q518" s="88"/>
      <c r="R518" s="88"/>
      <c r="S518" s="88"/>
      <c r="T518" s="88"/>
      <c r="U518" s="88"/>
      <c r="V518" s="88"/>
      <c r="W518" s="88"/>
      <c r="X518" s="88"/>
      <c r="Y518" s="88"/>
      <c r="Z518" s="88"/>
      <c r="AA518" s="88"/>
      <c r="AB518" s="88"/>
      <c r="AC518" s="88"/>
      <c r="AD518" s="88"/>
      <c r="AE518" s="88"/>
      <c r="AF518" s="88"/>
      <c r="AG518" s="88"/>
      <c r="AH518" s="88"/>
      <c r="AI518" s="88"/>
      <c r="AJ518" s="88"/>
      <c r="AK518" s="88"/>
      <c r="AL518" s="88"/>
      <c r="AM518" s="88"/>
      <c r="AN518" s="88"/>
      <c r="AO518" s="88"/>
      <c r="AP518" s="88"/>
      <c r="AQ518" s="88"/>
      <c r="AR518" s="88"/>
      <c r="AS518" s="88"/>
      <c r="AT518" s="88"/>
      <c r="AU518" s="88"/>
      <c r="AV518" s="88"/>
      <c r="AW518" s="88"/>
      <c r="AX518" s="88"/>
      <c r="AY518" s="88"/>
      <c r="AZ518" s="88"/>
      <c r="BA518" s="88"/>
      <c r="BB518" s="88"/>
      <c r="BC518" s="88"/>
      <c r="BD518" s="88"/>
      <c r="BE518" s="88"/>
      <c r="BF518" s="88"/>
      <c r="BG518" s="88"/>
      <c r="BH518" s="88"/>
      <c r="BI518" s="88"/>
      <c r="BJ518" s="88"/>
      <c r="BK518" s="88"/>
      <c r="BL518" s="88"/>
    </row>
    <row r="519" s="12" customFormat="1" ht="13.5" spans="1:64">
      <c r="A519" s="18">
        <v>80</v>
      </c>
      <c r="B519" s="18">
        <v>90</v>
      </c>
      <c r="C519" s="18">
        <v>87</v>
      </c>
      <c r="D519" s="18">
        <v>90</v>
      </c>
      <c r="E519" s="18">
        <v>88</v>
      </c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88"/>
      <c r="Q519" s="88"/>
      <c r="R519" s="88"/>
      <c r="S519" s="88"/>
      <c r="T519" s="88"/>
      <c r="U519" s="88"/>
      <c r="V519" s="88"/>
      <c r="W519" s="88"/>
      <c r="X519" s="88"/>
      <c r="Y519" s="88"/>
      <c r="Z519" s="88"/>
      <c r="AA519" s="88"/>
      <c r="AB519" s="88"/>
      <c r="AC519" s="88"/>
      <c r="AD519" s="88"/>
      <c r="AE519" s="88"/>
      <c r="AF519" s="88"/>
      <c r="AG519" s="88"/>
      <c r="AH519" s="88"/>
      <c r="AI519" s="88"/>
      <c r="AJ519" s="88"/>
      <c r="AK519" s="88"/>
      <c r="AL519" s="88"/>
      <c r="AM519" s="88"/>
      <c r="AN519" s="88"/>
      <c r="AO519" s="88"/>
      <c r="AP519" s="88"/>
      <c r="AQ519" s="88"/>
      <c r="AR519" s="88"/>
      <c r="AS519" s="88"/>
      <c r="AT519" s="88"/>
      <c r="AU519" s="88"/>
      <c r="AV519" s="88"/>
      <c r="AW519" s="88"/>
      <c r="AX519" s="88"/>
      <c r="AY519" s="88"/>
      <c r="AZ519" s="88"/>
      <c r="BA519" s="88"/>
      <c r="BB519" s="88"/>
      <c r="BC519" s="88"/>
      <c r="BD519" s="88"/>
      <c r="BE519" s="88"/>
      <c r="BF519" s="88"/>
      <c r="BG519" s="88"/>
      <c r="BH519" s="88"/>
      <c r="BI519" s="88"/>
      <c r="BJ519" s="88"/>
      <c r="BK519" s="88"/>
      <c r="BL519" s="88"/>
    </row>
    <row r="520" s="12" customFormat="1" ht="13.5" spans="1:64">
      <c r="A520" s="14" t="s">
        <v>840</v>
      </c>
      <c r="B520" s="17" t="s">
        <v>27</v>
      </c>
      <c r="C520" s="17">
        <v>22</v>
      </c>
      <c r="D520" s="17" t="s">
        <v>3</v>
      </c>
      <c r="E520" s="17" t="s">
        <v>841</v>
      </c>
      <c r="F520" s="17" t="s">
        <v>5</v>
      </c>
      <c r="G520" s="16">
        <f>(A522*A523+B522*B523+C522*C523+D522*D523+E522*E523+F522*F523+G522*G523+H522*H523+I522*I523+J522*J523)/C520</f>
        <v>87.1818181818182</v>
      </c>
      <c r="H520" s="17"/>
      <c r="I520" s="17"/>
      <c r="J520" s="17"/>
      <c r="K520" s="17"/>
      <c r="L520" s="17"/>
      <c r="M520" s="22"/>
      <c r="N520" s="17"/>
      <c r="O520" s="17"/>
      <c r="P520" s="88"/>
      <c r="Q520" s="88"/>
      <c r="R520" s="88"/>
      <c r="S520" s="88"/>
      <c r="T520" s="88"/>
      <c r="U520" s="88"/>
      <c r="V520" s="88"/>
      <c r="W520" s="88"/>
      <c r="X520" s="88"/>
      <c r="Y520" s="88"/>
      <c r="Z520" s="88"/>
      <c r="AA520" s="88"/>
      <c r="AB520" s="88"/>
      <c r="AC520" s="88"/>
      <c r="AD520" s="88"/>
      <c r="AE520" s="88"/>
      <c r="AF520" s="88"/>
      <c r="AG520" s="88"/>
      <c r="AH520" s="88"/>
      <c r="AI520" s="88"/>
      <c r="AJ520" s="88"/>
      <c r="AK520" s="88"/>
      <c r="AL520" s="88"/>
      <c r="AM520" s="88"/>
      <c r="AN520" s="88"/>
      <c r="AO520" s="88"/>
      <c r="AP520" s="88"/>
      <c r="AQ520" s="88"/>
      <c r="AR520" s="88"/>
      <c r="AS520" s="88"/>
      <c r="AT520" s="88"/>
      <c r="AU520" s="88"/>
      <c r="AV520" s="88"/>
      <c r="AW520" s="88"/>
      <c r="AX520" s="88"/>
      <c r="AY520" s="88"/>
      <c r="AZ520" s="88"/>
      <c r="BA520" s="88"/>
      <c r="BB520" s="88"/>
      <c r="BC520" s="88"/>
      <c r="BD520" s="88"/>
      <c r="BE520" s="88"/>
      <c r="BF520" s="88"/>
      <c r="BG520" s="88"/>
      <c r="BH520" s="88"/>
      <c r="BI520" s="88"/>
      <c r="BJ520" s="88"/>
      <c r="BK520" s="88"/>
      <c r="BL520" s="88"/>
    </row>
    <row r="521" s="12" customFormat="1" ht="13.5" spans="1:64">
      <c r="A521" s="15" t="s">
        <v>842</v>
      </c>
      <c r="B521" s="15" t="s">
        <v>843</v>
      </c>
      <c r="C521" s="15" t="s">
        <v>844</v>
      </c>
      <c r="D521" s="15" t="s">
        <v>845</v>
      </c>
      <c r="E521" s="20"/>
      <c r="F521" s="20"/>
      <c r="G521" s="17"/>
      <c r="H521" s="17"/>
      <c r="I521" s="17"/>
      <c r="J521" s="17"/>
      <c r="K521" s="17"/>
      <c r="L521" s="17"/>
      <c r="M521" s="17"/>
      <c r="N521" s="15"/>
      <c r="O521" s="15"/>
      <c r="P521" s="88"/>
      <c r="Q521" s="88"/>
      <c r="R521" s="88"/>
      <c r="S521" s="88"/>
      <c r="T521" s="88"/>
      <c r="U521" s="88"/>
      <c r="V521" s="88"/>
      <c r="W521" s="88"/>
      <c r="X521" s="88"/>
      <c r="Y521" s="88"/>
      <c r="Z521" s="88"/>
      <c r="AA521" s="88"/>
      <c r="AB521" s="88"/>
      <c r="AC521" s="88"/>
      <c r="AD521" s="88"/>
      <c r="AE521" s="88"/>
      <c r="AF521" s="88"/>
      <c r="AG521" s="88"/>
      <c r="AH521" s="88"/>
      <c r="AI521" s="88"/>
      <c r="AJ521" s="88"/>
      <c r="AK521" s="88"/>
      <c r="AL521" s="88"/>
      <c r="AM521" s="88"/>
      <c r="AN521" s="88"/>
      <c r="AO521" s="88"/>
      <c r="AP521" s="88"/>
      <c r="AQ521" s="88"/>
      <c r="AR521" s="88"/>
      <c r="AS521" s="88"/>
      <c r="AT521" s="88"/>
      <c r="AU521" s="88"/>
      <c r="AV521" s="88"/>
      <c r="AW521" s="88"/>
      <c r="AX521" s="88"/>
      <c r="AY521" s="88"/>
      <c r="AZ521" s="88"/>
      <c r="BA521" s="88"/>
      <c r="BB521" s="88"/>
      <c r="BC521" s="88"/>
      <c r="BD521" s="88"/>
      <c r="BE521" s="88"/>
      <c r="BF521" s="88"/>
      <c r="BG521" s="88"/>
      <c r="BH521" s="88"/>
      <c r="BI521" s="88"/>
      <c r="BJ521" s="88"/>
      <c r="BK521" s="88"/>
      <c r="BL521" s="88"/>
    </row>
    <row r="522" s="12" customFormat="1" ht="13.5" spans="1:64">
      <c r="A522" s="15">
        <v>6</v>
      </c>
      <c r="B522" s="20">
        <v>6</v>
      </c>
      <c r="C522" s="20">
        <v>6</v>
      </c>
      <c r="D522" s="20">
        <v>4</v>
      </c>
      <c r="E522" s="20"/>
      <c r="F522" s="20"/>
      <c r="G522" s="17"/>
      <c r="H522" s="17"/>
      <c r="I522" s="17"/>
      <c r="J522" s="17"/>
      <c r="K522" s="17"/>
      <c r="L522" s="17"/>
      <c r="M522" s="17"/>
      <c r="N522" s="15"/>
      <c r="O522" s="15"/>
      <c r="P522" s="88"/>
      <c r="Q522" s="88"/>
      <c r="R522" s="88"/>
      <c r="S522" s="88"/>
      <c r="T522" s="88"/>
      <c r="U522" s="88"/>
      <c r="V522" s="88"/>
      <c r="W522" s="88"/>
      <c r="X522" s="88"/>
      <c r="Y522" s="88"/>
      <c r="Z522" s="88"/>
      <c r="AA522" s="88"/>
      <c r="AB522" s="88"/>
      <c r="AC522" s="88"/>
      <c r="AD522" s="88"/>
      <c r="AE522" s="88"/>
      <c r="AF522" s="88"/>
      <c r="AG522" s="88"/>
      <c r="AH522" s="88"/>
      <c r="AI522" s="88"/>
      <c r="AJ522" s="88"/>
      <c r="AK522" s="88"/>
      <c r="AL522" s="88"/>
      <c r="AM522" s="88"/>
      <c r="AN522" s="88"/>
      <c r="AO522" s="88"/>
      <c r="AP522" s="88"/>
      <c r="AQ522" s="88"/>
      <c r="AR522" s="88"/>
      <c r="AS522" s="88"/>
      <c r="AT522" s="88"/>
      <c r="AU522" s="88"/>
      <c r="AV522" s="88"/>
      <c r="AW522" s="88"/>
      <c r="AX522" s="88"/>
      <c r="AY522" s="88"/>
      <c r="AZ522" s="88"/>
      <c r="BA522" s="88"/>
      <c r="BB522" s="88"/>
      <c r="BC522" s="88"/>
      <c r="BD522" s="88"/>
      <c r="BE522" s="88"/>
      <c r="BF522" s="88"/>
      <c r="BG522" s="88"/>
      <c r="BH522" s="88"/>
      <c r="BI522" s="88"/>
      <c r="BJ522" s="88"/>
      <c r="BK522" s="88"/>
      <c r="BL522" s="88"/>
    </row>
    <row r="523" s="12" customFormat="1" ht="13.5" spans="1:64">
      <c r="A523" s="18">
        <v>89</v>
      </c>
      <c r="B523" s="18">
        <v>86</v>
      </c>
      <c r="C523" s="18">
        <v>84</v>
      </c>
      <c r="D523" s="18">
        <v>91</v>
      </c>
      <c r="E523" s="23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88"/>
      <c r="Q523" s="88"/>
      <c r="R523" s="88"/>
      <c r="S523" s="88"/>
      <c r="T523" s="88"/>
      <c r="U523" s="88"/>
      <c r="V523" s="88"/>
      <c r="W523" s="88"/>
      <c r="X523" s="88"/>
      <c r="Y523" s="88"/>
      <c r="Z523" s="88"/>
      <c r="AA523" s="88"/>
      <c r="AB523" s="88"/>
      <c r="AC523" s="88"/>
      <c r="AD523" s="88"/>
      <c r="AE523" s="88"/>
      <c r="AF523" s="88"/>
      <c r="AG523" s="88"/>
      <c r="AH523" s="88"/>
      <c r="AI523" s="88"/>
      <c r="AJ523" s="88"/>
      <c r="AK523" s="88"/>
      <c r="AL523" s="88"/>
      <c r="AM523" s="88"/>
      <c r="AN523" s="88"/>
      <c r="AO523" s="88"/>
      <c r="AP523" s="88"/>
      <c r="AQ523" s="88"/>
      <c r="AR523" s="88"/>
      <c r="AS523" s="88"/>
      <c r="AT523" s="88"/>
      <c r="AU523" s="88"/>
      <c r="AV523" s="88"/>
      <c r="AW523" s="88"/>
      <c r="AX523" s="88"/>
      <c r="AY523" s="88"/>
      <c r="AZ523" s="88"/>
      <c r="BA523" s="88"/>
      <c r="BB523" s="88"/>
      <c r="BC523" s="88"/>
      <c r="BD523" s="88"/>
      <c r="BE523" s="88"/>
      <c r="BF523" s="88"/>
      <c r="BG523" s="88"/>
      <c r="BH523" s="88"/>
      <c r="BI523" s="88"/>
      <c r="BJ523" s="88"/>
      <c r="BK523" s="88"/>
      <c r="BL523" s="88"/>
    </row>
    <row r="524" s="12" customFormat="1" ht="22.5" spans="1:64">
      <c r="A524" s="13" t="s">
        <v>846</v>
      </c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88"/>
      <c r="Q524" s="88"/>
      <c r="R524" s="88"/>
      <c r="S524" s="88"/>
      <c r="T524" s="88"/>
      <c r="U524" s="88"/>
      <c r="V524" s="88"/>
      <c r="W524" s="88"/>
      <c r="X524" s="88"/>
      <c r="Y524" s="88"/>
      <c r="Z524" s="88"/>
      <c r="AA524" s="88"/>
      <c r="AB524" s="88"/>
      <c r="AC524" s="88"/>
      <c r="AD524" s="88"/>
      <c r="AE524" s="88"/>
      <c r="AF524" s="88"/>
      <c r="AG524" s="88"/>
      <c r="AH524" s="88"/>
      <c r="AI524" s="88"/>
      <c r="AJ524" s="88"/>
      <c r="AK524" s="88"/>
      <c r="AL524" s="88"/>
      <c r="AM524" s="88"/>
      <c r="AN524" s="88"/>
      <c r="AO524" s="88"/>
      <c r="AP524" s="88"/>
      <c r="AQ524" s="88"/>
      <c r="AR524" s="88"/>
      <c r="AS524" s="88"/>
      <c r="AT524" s="88"/>
      <c r="AU524" s="88"/>
      <c r="AV524" s="88"/>
      <c r="AW524" s="88"/>
      <c r="AX524" s="88"/>
      <c r="AY524" s="88"/>
      <c r="AZ524" s="88"/>
      <c r="BA524" s="88"/>
      <c r="BB524" s="88"/>
      <c r="BC524" s="88"/>
      <c r="BD524" s="88"/>
      <c r="BE524" s="88"/>
      <c r="BF524" s="88"/>
      <c r="BG524" s="88"/>
      <c r="BH524" s="88"/>
      <c r="BI524" s="88"/>
      <c r="BJ524" s="88"/>
      <c r="BK524" s="88"/>
      <c r="BL524" s="88"/>
    </row>
    <row r="525" s="1" customFormat="1" ht="12.75" spans="1:64">
      <c r="A525" s="14" t="s">
        <v>847</v>
      </c>
      <c r="B525" s="15" t="s">
        <v>2</v>
      </c>
      <c r="C525" s="15">
        <v>23</v>
      </c>
      <c r="D525" s="15" t="s">
        <v>3</v>
      </c>
      <c r="E525" s="15" t="s">
        <v>749</v>
      </c>
      <c r="F525" s="15" t="s">
        <v>5</v>
      </c>
      <c r="G525" s="16">
        <f>(A527*A528+B527*B528+C527*C528+D527*D528)/C525</f>
        <v>91.2173913043478</v>
      </c>
      <c r="H525" s="15"/>
      <c r="I525" s="15"/>
      <c r="J525" s="15"/>
      <c r="K525" s="15"/>
      <c r="L525" s="26"/>
      <c r="M525" s="15"/>
      <c r="N525" s="15"/>
      <c r="O525" s="15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  <c r="BC525" s="29"/>
      <c r="BD525" s="29"/>
      <c r="BE525" s="29"/>
      <c r="BF525" s="29"/>
      <c r="BG525" s="29"/>
      <c r="BH525" s="29"/>
      <c r="BI525" s="29"/>
      <c r="BJ525" s="29"/>
      <c r="BK525" s="29"/>
      <c r="BL525" s="29"/>
    </row>
    <row r="526" s="3" customFormat="1" ht="12.75" spans="1:64">
      <c r="A526" s="15" t="s">
        <v>848</v>
      </c>
      <c r="B526" s="15" t="s">
        <v>849</v>
      </c>
      <c r="C526" s="15" t="s">
        <v>850</v>
      </c>
      <c r="D526" s="15" t="s">
        <v>851</v>
      </c>
      <c r="E526" s="15"/>
      <c r="F526" s="15"/>
      <c r="G526" s="15"/>
      <c r="H526" s="15"/>
      <c r="I526" s="15"/>
      <c r="J526" s="15"/>
      <c r="K526" s="15"/>
      <c r="L526" s="15"/>
      <c r="M526" s="26"/>
      <c r="N526" s="15"/>
      <c r="O526" s="15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  <c r="BC526" s="29"/>
      <c r="BD526" s="29"/>
      <c r="BE526" s="29"/>
      <c r="BF526" s="29"/>
      <c r="BG526" s="29"/>
      <c r="BH526" s="29"/>
      <c r="BI526" s="29"/>
      <c r="BJ526" s="29"/>
      <c r="BK526" s="29"/>
      <c r="BL526" s="29"/>
    </row>
    <row r="527" s="1" customFormat="1" ht="12.75" spans="1:64">
      <c r="A527" s="15">
        <v>5</v>
      </c>
      <c r="B527" s="15">
        <v>6</v>
      </c>
      <c r="C527" s="15">
        <v>6</v>
      </c>
      <c r="D527" s="15">
        <v>6</v>
      </c>
      <c r="E527" s="15"/>
      <c r="F527" s="15"/>
      <c r="G527" s="15"/>
      <c r="H527" s="15"/>
      <c r="I527" s="15"/>
      <c r="J527" s="15"/>
      <c r="K527" s="15"/>
      <c r="L527" s="15"/>
      <c r="M527" s="26"/>
      <c r="N527" s="15"/>
      <c r="O527" s="15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  <c r="BC527" s="29"/>
      <c r="BD527" s="29"/>
      <c r="BE527" s="29"/>
      <c r="BF527" s="29"/>
      <c r="BG527" s="29"/>
      <c r="BH527" s="29"/>
      <c r="BI527" s="29"/>
      <c r="BJ527" s="29"/>
      <c r="BK527" s="29"/>
      <c r="BL527" s="29"/>
    </row>
    <row r="528" s="3" customFormat="1" ht="12" spans="1:64">
      <c r="A528" s="18">
        <v>80</v>
      </c>
      <c r="B528" s="18">
        <v>94</v>
      </c>
      <c r="C528" s="18">
        <v>94</v>
      </c>
      <c r="D528" s="18">
        <v>95</v>
      </c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  <c r="BC528" s="29"/>
      <c r="BD528" s="29"/>
      <c r="BE528" s="29"/>
      <c r="BF528" s="29"/>
      <c r="BG528" s="29"/>
      <c r="BH528" s="29"/>
      <c r="BI528" s="29"/>
      <c r="BJ528" s="29"/>
      <c r="BK528" s="29"/>
      <c r="BL528" s="29"/>
    </row>
    <row r="529" s="1" customFormat="1" ht="12.75" spans="1:64">
      <c r="A529" s="14" t="s">
        <v>852</v>
      </c>
      <c r="B529" s="15" t="s">
        <v>2</v>
      </c>
      <c r="C529" s="15">
        <v>16</v>
      </c>
      <c r="D529" s="15" t="s">
        <v>3</v>
      </c>
      <c r="E529" s="15" t="s">
        <v>853</v>
      </c>
      <c r="F529" s="15" t="s">
        <v>5</v>
      </c>
      <c r="G529" s="16">
        <f>(A531*A532+B531*B532+C531*C532+D531*D532)/C529</f>
        <v>88.3125</v>
      </c>
      <c r="H529" s="15"/>
      <c r="I529" s="15"/>
      <c r="J529" s="15"/>
      <c r="K529" s="15"/>
      <c r="L529" s="26"/>
      <c r="M529" s="15"/>
      <c r="N529" s="15"/>
      <c r="O529" s="15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  <c r="BC529" s="29"/>
      <c r="BD529" s="29"/>
      <c r="BE529" s="29"/>
      <c r="BF529" s="29"/>
      <c r="BG529" s="29"/>
      <c r="BH529" s="29"/>
      <c r="BI529" s="29"/>
      <c r="BJ529" s="29"/>
      <c r="BK529" s="29"/>
      <c r="BL529" s="29"/>
    </row>
    <row r="530" s="3" customFormat="1" ht="12.75" spans="1:64">
      <c r="A530" s="15" t="s">
        <v>854</v>
      </c>
      <c r="B530" s="15" t="s">
        <v>855</v>
      </c>
      <c r="C530" s="15" t="s">
        <v>688</v>
      </c>
      <c r="D530" s="15"/>
      <c r="E530" s="15"/>
      <c r="F530" s="15"/>
      <c r="G530" s="15"/>
      <c r="H530" s="15"/>
      <c r="I530" s="15"/>
      <c r="J530" s="15"/>
      <c r="K530" s="15"/>
      <c r="L530" s="15"/>
      <c r="M530" s="26"/>
      <c r="N530" s="15"/>
      <c r="O530" s="15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  <c r="BC530" s="29"/>
      <c r="BD530" s="29"/>
      <c r="BE530" s="29"/>
      <c r="BF530" s="29"/>
      <c r="BG530" s="29"/>
      <c r="BH530" s="29"/>
      <c r="BI530" s="29"/>
      <c r="BJ530" s="29"/>
      <c r="BK530" s="29"/>
      <c r="BL530" s="29"/>
    </row>
    <row r="531" s="1" customFormat="1" ht="12.75" spans="1:64">
      <c r="A531" s="15">
        <v>5</v>
      </c>
      <c r="B531" s="15">
        <v>5</v>
      </c>
      <c r="C531" s="15">
        <v>6</v>
      </c>
      <c r="D531" s="15"/>
      <c r="E531" s="15"/>
      <c r="F531" s="15"/>
      <c r="G531" s="15"/>
      <c r="H531" s="15"/>
      <c r="I531" s="15"/>
      <c r="J531" s="15"/>
      <c r="K531" s="15"/>
      <c r="L531" s="15"/>
      <c r="M531" s="26"/>
      <c r="N531" s="15"/>
      <c r="O531" s="15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  <c r="BC531" s="29"/>
      <c r="BD531" s="29"/>
      <c r="BE531" s="29"/>
      <c r="BF531" s="29"/>
      <c r="BG531" s="29"/>
      <c r="BH531" s="29"/>
      <c r="BI531" s="29"/>
      <c r="BJ531" s="29"/>
      <c r="BK531" s="29"/>
      <c r="BL531" s="29"/>
    </row>
    <row r="532" s="3" customFormat="1" ht="12" spans="1:64">
      <c r="A532" s="18">
        <v>78</v>
      </c>
      <c r="B532" s="18">
        <v>93</v>
      </c>
      <c r="C532" s="18">
        <v>93</v>
      </c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  <c r="BC532" s="29"/>
      <c r="BD532" s="29"/>
      <c r="BE532" s="29"/>
      <c r="BF532" s="29"/>
      <c r="BG532" s="29"/>
      <c r="BH532" s="29"/>
      <c r="BI532" s="29"/>
      <c r="BJ532" s="29"/>
      <c r="BK532" s="29"/>
      <c r="BL532" s="29"/>
    </row>
    <row r="533" s="1" customFormat="1" ht="12.75" spans="1:64">
      <c r="A533" s="14" t="s">
        <v>856</v>
      </c>
      <c r="B533" s="15" t="s">
        <v>2</v>
      </c>
      <c r="C533" s="15">
        <v>22</v>
      </c>
      <c r="D533" s="15" t="s">
        <v>3</v>
      </c>
      <c r="E533" s="15" t="s">
        <v>770</v>
      </c>
      <c r="F533" s="15" t="s">
        <v>5</v>
      </c>
      <c r="G533" s="16">
        <f>(A535*A536+B535*B536+C535*C536+D535*D536+E535*E536+F535*F536+G535*G536)/C533</f>
        <v>91.9545454545455</v>
      </c>
      <c r="H533" s="15"/>
      <c r="I533" s="15"/>
      <c r="J533" s="15"/>
      <c r="K533" s="15"/>
      <c r="L533" s="26"/>
      <c r="M533" s="15"/>
      <c r="N533" s="15"/>
      <c r="O533" s="15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  <c r="BC533" s="29"/>
      <c r="BD533" s="29"/>
      <c r="BE533" s="29"/>
      <c r="BF533" s="29"/>
      <c r="BG533" s="29"/>
      <c r="BH533" s="29"/>
      <c r="BI533" s="29"/>
      <c r="BJ533" s="29"/>
      <c r="BK533" s="29"/>
      <c r="BL533" s="29"/>
    </row>
    <row r="534" s="3" customFormat="1" ht="12.75" spans="1:64">
      <c r="A534" s="15" t="s">
        <v>857</v>
      </c>
      <c r="B534" s="15"/>
      <c r="C534" s="15" t="s">
        <v>858</v>
      </c>
      <c r="D534" s="15" t="s">
        <v>859</v>
      </c>
      <c r="E534" s="15" t="s">
        <v>860</v>
      </c>
      <c r="F534" s="15" t="s">
        <v>861</v>
      </c>
      <c r="G534" s="15"/>
      <c r="H534" s="15"/>
      <c r="I534" s="15"/>
      <c r="J534" s="15"/>
      <c r="K534" s="15"/>
      <c r="L534" s="15"/>
      <c r="M534" s="26"/>
      <c r="N534" s="15"/>
      <c r="O534" s="15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  <c r="BC534" s="29"/>
      <c r="BD534" s="29"/>
      <c r="BE534" s="29"/>
      <c r="BF534" s="29"/>
      <c r="BG534" s="29"/>
      <c r="BH534" s="29"/>
      <c r="BI534" s="29"/>
      <c r="BJ534" s="29"/>
      <c r="BK534" s="29"/>
      <c r="BL534" s="29"/>
    </row>
    <row r="535" s="1" customFormat="1" ht="12.75" spans="1:64">
      <c r="A535" s="15">
        <v>5</v>
      </c>
      <c r="B535" s="15"/>
      <c r="C535" s="15">
        <v>2</v>
      </c>
      <c r="D535" s="15">
        <v>5</v>
      </c>
      <c r="E535" s="15">
        <v>5</v>
      </c>
      <c r="F535" s="15">
        <v>5</v>
      </c>
      <c r="G535" s="15"/>
      <c r="H535" s="15"/>
      <c r="I535" s="15"/>
      <c r="J535" s="15"/>
      <c r="K535" s="15"/>
      <c r="L535" s="15"/>
      <c r="M535" s="26"/>
      <c r="N535" s="15"/>
      <c r="O535" s="15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  <c r="BC535" s="29"/>
      <c r="BD535" s="29"/>
      <c r="BE535" s="29"/>
      <c r="BF535" s="29"/>
      <c r="BG535" s="29"/>
      <c r="BH535" s="29"/>
      <c r="BI535" s="29"/>
      <c r="BJ535" s="29"/>
      <c r="BK535" s="29"/>
      <c r="BL535" s="29"/>
    </row>
    <row r="536" s="3" customFormat="1" ht="12" spans="1:64">
      <c r="A536" s="18">
        <v>86</v>
      </c>
      <c r="B536" s="18"/>
      <c r="C536" s="18">
        <v>84</v>
      </c>
      <c r="D536" s="18">
        <v>95</v>
      </c>
      <c r="E536" s="18">
        <v>96</v>
      </c>
      <c r="F536" s="18">
        <v>94</v>
      </c>
      <c r="G536" s="18"/>
      <c r="H536" s="18"/>
      <c r="I536" s="18"/>
      <c r="J536" s="18"/>
      <c r="K536" s="18"/>
      <c r="L536" s="18"/>
      <c r="M536" s="18"/>
      <c r="N536" s="18"/>
      <c r="O536" s="18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  <c r="BC536" s="29"/>
      <c r="BD536" s="29"/>
      <c r="BE536" s="29"/>
      <c r="BF536" s="29"/>
      <c r="BG536" s="29"/>
      <c r="BH536" s="29"/>
      <c r="BI536" s="29"/>
      <c r="BJ536" s="29"/>
      <c r="BK536" s="29"/>
      <c r="BL536" s="29"/>
    </row>
    <row r="537" s="1" customFormat="1" ht="12.75" spans="1:64">
      <c r="A537" s="14" t="s">
        <v>862</v>
      </c>
      <c r="B537" s="15" t="s">
        <v>2</v>
      </c>
      <c r="C537" s="15">
        <v>23</v>
      </c>
      <c r="D537" s="15" t="s">
        <v>3</v>
      </c>
      <c r="E537" s="15" t="s">
        <v>697</v>
      </c>
      <c r="F537" s="15" t="s">
        <v>5</v>
      </c>
      <c r="G537" s="16">
        <f>(A539*A540+B539*B540+C539*C540+D539*D540+E539*E540)/C537</f>
        <v>89.0869565217391</v>
      </c>
      <c r="H537" s="15"/>
      <c r="I537" s="15"/>
      <c r="J537" s="15"/>
      <c r="K537" s="15"/>
      <c r="L537" s="26"/>
      <c r="M537" s="15"/>
      <c r="N537" s="15"/>
      <c r="O537" s="15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  <c r="BC537" s="29"/>
      <c r="BD537" s="29"/>
      <c r="BE537" s="29"/>
      <c r="BF537" s="29"/>
      <c r="BG537" s="29"/>
      <c r="BH537" s="29"/>
      <c r="BI537" s="29"/>
      <c r="BJ537" s="29"/>
      <c r="BK537" s="29"/>
      <c r="BL537" s="29"/>
    </row>
    <row r="538" s="3" customFormat="1" ht="12.75" spans="1:64">
      <c r="A538" s="15" t="s">
        <v>863</v>
      </c>
      <c r="B538" s="15" t="s">
        <v>864</v>
      </c>
      <c r="C538" s="15" t="s">
        <v>865</v>
      </c>
      <c r="D538" s="15" t="s">
        <v>866</v>
      </c>
      <c r="E538" s="15" t="s">
        <v>867</v>
      </c>
      <c r="F538" s="15"/>
      <c r="G538" s="15"/>
      <c r="H538" s="15"/>
      <c r="I538" s="15"/>
      <c r="J538" s="15"/>
      <c r="K538" s="15"/>
      <c r="L538" s="15"/>
      <c r="M538" s="26"/>
      <c r="N538" s="15"/>
      <c r="O538" s="15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  <c r="BC538" s="29"/>
      <c r="BD538" s="29"/>
      <c r="BE538" s="29"/>
      <c r="BF538" s="29"/>
      <c r="BG538" s="29"/>
      <c r="BH538" s="29"/>
      <c r="BI538" s="29"/>
      <c r="BJ538" s="29"/>
      <c r="BK538" s="29"/>
      <c r="BL538" s="29"/>
    </row>
    <row r="539" s="1" customFormat="1" ht="12.75" spans="1:64">
      <c r="A539" s="15">
        <v>5</v>
      </c>
      <c r="B539" s="15">
        <v>1</v>
      </c>
      <c r="C539" s="15">
        <v>6</v>
      </c>
      <c r="D539" s="15">
        <v>5</v>
      </c>
      <c r="E539" s="15">
        <v>6</v>
      </c>
      <c r="F539" s="15"/>
      <c r="G539" s="15"/>
      <c r="H539" s="15"/>
      <c r="I539" s="15"/>
      <c r="J539" s="15"/>
      <c r="K539" s="15"/>
      <c r="L539" s="15"/>
      <c r="M539" s="26"/>
      <c r="N539" s="15"/>
      <c r="O539" s="15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  <c r="BC539" s="29"/>
      <c r="BD539" s="29"/>
      <c r="BE539" s="29"/>
      <c r="BF539" s="29"/>
      <c r="BG539" s="29"/>
      <c r="BH539" s="29"/>
      <c r="BI539" s="29"/>
      <c r="BJ539" s="29"/>
      <c r="BK539" s="29"/>
      <c r="BL539" s="29"/>
    </row>
    <row r="540" s="3" customFormat="1" ht="12" spans="1:64">
      <c r="A540" s="18">
        <v>79</v>
      </c>
      <c r="B540" s="18">
        <v>87</v>
      </c>
      <c r="C540" s="18">
        <v>96</v>
      </c>
      <c r="D540" s="18">
        <v>89</v>
      </c>
      <c r="E540" s="18">
        <v>91</v>
      </c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  <c r="BC540" s="29"/>
      <c r="BD540" s="29"/>
      <c r="BE540" s="29"/>
      <c r="BF540" s="29"/>
      <c r="BG540" s="29"/>
      <c r="BH540" s="29"/>
      <c r="BI540" s="29"/>
      <c r="BJ540" s="29"/>
      <c r="BK540" s="29"/>
      <c r="BL540" s="29"/>
    </row>
    <row r="541" s="1" customFormat="1" ht="12.75" spans="1:64">
      <c r="A541" s="14" t="s">
        <v>868</v>
      </c>
      <c r="B541" s="15" t="s">
        <v>2</v>
      </c>
      <c r="C541" s="15">
        <v>29</v>
      </c>
      <c r="D541" s="15" t="s">
        <v>3</v>
      </c>
      <c r="E541" s="15" t="s">
        <v>697</v>
      </c>
      <c r="F541" s="15" t="s">
        <v>5</v>
      </c>
      <c r="G541" s="16">
        <f>(A543*A544+B543*B544+C543*C544+D543*D544+E543*E544)/C541</f>
        <v>86.8965517241379</v>
      </c>
      <c r="H541" s="15"/>
      <c r="I541" s="15"/>
      <c r="J541" s="15"/>
      <c r="K541" s="15"/>
      <c r="L541" s="26"/>
      <c r="M541" s="15"/>
      <c r="N541" s="15"/>
      <c r="O541" s="15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  <c r="BC541" s="29"/>
      <c r="BD541" s="29"/>
      <c r="BE541" s="29"/>
      <c r="BF541" s="29"/>
      <c r="BG541" s="29"/>
      <c r="BH541" s="29"/>
      <c r="BI541" s="29"/>
      <c r="BJ541" s="29"/>
      <c r="BK541" s="29"/>
      <c r="BL541" s="29"/>
    </row>
    <row r="542" s="3" customFormat="1" ht="12.75" spans="1:64">
      <c r="A542" s="15" t="s">
        <v>869</v>
      </c>
      <c r="B542" s="15" t="s">
        <v>870</v>
      </c>
      <c r="C542" s="15" t="s">
        <v>871</v>
      </c>
      <c r="D542" s="15" t="s">
        <v>872</v>
      </c>
      <c r="E542" s="15" t="s">
        <v>873</v>
      </c>
      <c r="F542" s="15"/>
      <c r="G542" s="15"/>
      <c r="H542" s="15"/>
      <c r="I542" s="15"/>
      <c r="J542" s="15"/>
      <c r="K542" s="15"/>
      <c r="L542" s="15"/>
      <c r="M542" s="26"/>
      <c r="N542" s="15"/>
      <c r="O542" s="15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  <c r="BC542" s="29"/>
      <c r="BD542" s="29"/>
      <c r="BE542" s="29"/>
      <c r="BF542" s="29"/>
      <c r="BG542" s="29"/>
      <c r="BH542" s="29"/>
      <c r="BI542" s="29"/>
      <c r="BJ542" s="29"/>
      <c r="BK542" s="29"/>
      <c r="BL542" s="29"/>
    </row>
    <row r="543" s="1" customFormat="1" ht="12.75" spans="1:64">
      <c r="A543" s="15">
        <v>5</v>
      </c>
      <c r="B543" s="15">
        <v>6</v>
      </c>
      <c r="C543" s="15">
        <v>6</v>
      </c>
      <c r="D543" s="15">
        <v>6</v>
      </c>
      <c r="E543" s="15">
        <v>6</v>
      </c>
      <c r="F543" s="15"/>
      <c r="G543" s="15"/>
      <c r="H543" s="15"/>
      <c r="I543" s="15"/>
      <c r="J543" s="15"/>
      <c r="K543" s="15"/>
      <c r="L543" s="15"/>
      <c r="M543" s="26"/>
      <c r="N543" s="15"/>
      <c r="O543" s="15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  <c r="BC543" s="29"/>
      <c r="BD543" s="29"/>
      <c r="BE543" s="29"/>
      <c r="BF543" s="29"/>
      <c r="BG543" s="29"/>
      <c r="BH543" s="29"/>
      <c r="BI543" s="29"/>
      <c r="BJ543" s="29"/>
      <c r="BK543" s="29"/>
      <c r="BL543" s="29"/>
    </row>
    <row r="544" s="3" customFormat="1" ht="12" spans="1:64">
      <c r="A544" s="18">
        <v>78</v>
      </c>
      <c r="B544" s="18">
        <v>82</v>
      </c>
      <c r="C544" s="18">
        <v>86</v>
      </c>
      <c r="D544" s="18">
        <v>96</v>
      </c>
      <c r="E544" s="18">
        <v>91</v>
      </c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  <c r="BC544" s="29"/>
      <c r="BD544" s="29"/>
      <c r="BE544" s="29"/>
      <c r="BF544" s="29"/>
      <c r="BG544" s="29"/>
      <c r="BH544" s="29"/>
      <c r="BI544" s="29"/>
      <c r="BJ544" s="29"/>
      <c r="BK544" s="29"/>
      <c r="BL544" s="29"/>
    </row>
    <row r="545" s="1" customFormat="1" ht="12.75" spans="1:64">
      <c r="A545" s="14" t="s">
        <v>874</v>
      </c>
      <c r="B545" s="15" t="s">
        <v>2</v>
      </c>
      <c r="C545" s="15">
        <v>27</v>
      </c>
      <c r="D545" s="15" t="s">
        <v>3</v>
      </c>
      <c r="E545" s="15" t="s">
        <v>697</v>
      </c>
      <c r="F545" s="15" t="s">
        <v>5</v>
      </c>
      <c r="G545" s="16">
        <f>(A547*A548+B547*B548+C547*C548+D547*D548+E547*E548)/C545</f>
        <v>86.7407407407407</v>
      </c>
      <c r="H545" s="15"/>
      <c r="I545" s="15"/>
      <c r="J545" s="15"/>
      <c r="K545" s="15"/>
      <c r="L545" s="26"/>
      <c r="M545" s="15"/>
      <c r="N545" s="15"/>
      <c r="O545" s="15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  <c r="BC545" s="29"/>
      <c r="BD545" s="29"/>
      <c r="BE545" s="29"/>
      <c r="BF545" s="29"/>
      <c r="BG545" s="29"/>
      <c r="BH545" s="29"/>
      <c r="BI545" s="29"/>
      <c r="BJ545" s="29"/>
      <c r="BK545" s="29"/>
      <c r="BL545" s="29"/>
    </row>
    <row r="546" s="3" customFormat="1" ht="12.75" spans="1:64">
      <c r="A546" s="15" t="s">
        <v>875</v>
      </c>
      <c r="B546" s="15" t="s">
        <v>876</v>
      </c>
      <c r="C546" s="15" t="s">
        <v>877</v>
      </c>
      <c r="D546" s="15" t="s">
        <v>878</v>
      </c>
      <c r="E546" s="15" t="s">
        <v>879</v>
      </c>
      <c r="F546" s="15"/>
      <c r="G546" s="15"/>
      <c r="H546" s="15"/>
      <c r="I546" s="15"/>
      <c r="J546" s="15"/>
      <c r="K546" s="15"/>
      <c r="L546" s="15"/>
      <c r="M546" s="26"/>
      <c r="N546" s="15"/>
      <c r="O546" s="15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  <c r="BC546" s="29"/>
      <c r="BD546" s="29"/>
      <c r="BE546" s="29"/>
      <c r="BF546" s="29"/>
      <c r="BG546" s="29"/>
      <c r="BH546" s="29"/>
      <c r="BI546" s="29"/>
      <c r="BJ546" s="29"/>
      <c r="BK546" s="29"/>
      <c r="BL546" s="29"/>
    </row>
    <row r="547" s="1" customFormat="1" ht="12.75" spans="1:64">
      <c r="A547" s="15">
        <v>5</v>
      </c>
      <c r="B547" s="15">
        <v>6</v>
      </c>
      <c r="C547" s="15">
        <v>6</v>
      </c>
      <c r="D547" s="15">
        <v>5</v>
      </c>
      <c r="E547" s="15">
        <v>5</v>
      </c>
      <c r="F547" s="15"/>
      <c r="G547" s="15"/>
      <c r="H547" s="15"/>
      <c r="I547" s="15"/>
      <c r="J547" s="15"/>
      <c r="K547" s="15"/>
      <c r="L547" s="15"/>
      <c r="M547" s="26"/>
      <c r="N547" s="15"/>
      <c r="O547" s="15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  <c r="BC547" s="29"/>
      <c r="BD547" s="29"/>
      <c r="BE547" s="29"/>
      <c r="BF547" s="29"/>
      <c r="BG547" s="29"/>
      <c r="BH547" s="29"/>
      <c r="BI547" s="29"/>
      <c r="BJ547" s="29"/>
      <c r="BK547" s="29"/>
      <c r="BL547" s="29"/>
    </row>
    <row r="548" s="3" customFormat="1" ht="12" spans="1:64">
      <c r="A548" s="18">
        <v>82</v>
      </c>
      <c r="B548" s="18">
        <v>84</v>
      </c>
      <c r="C548" s="18">
        <v>88</v>
      </c>
      <c r="D548" s="18">
        <v>87</v>
      </c>
      <c r="E548" s="18">
        <v>93</v>
      </c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  <c r="BC548" s="29"/>
      <c r="BD548" s="29"/>
      <c r="BE548" s="29"/>
      <c r="BF548" s="29"/>
      <c r="BG548" s="29"/>
      <c r="BH548" s="29"/>
      <c r="BI548" s="29"/>
      <c r="BJ548" s="29"/>
      <c r="BK548" s="29"/>
      <c r="BL548" s="29"/>
    </row>
    <row r="549" s="12" customFormat="1" ht="13.5" spans="1:64">
      <c r="A549" s="14" t="s">
        <v>880</v>
      </c>
      <c r="B549" s="15" t="s">
        <v>2</v>
      </c>
      <c r="C549" s="15">
        <v>11</v>
      </c>
      <c r="D549" s="15" t="s">
        <v>3</v>
      </c>
      <c r="E549" s="15" t="s">
        <v>744</v>
      </c>
      <c r="F549" s="15" t="s">
        <v>5</v>
      </c>
      <c r="G549" s="16">
        <f>(A551*A552+B551*B552+C551*C552)/C549</f>
        <v>87.8181818181818</v>
      </c>
      <c r="H549" s="15"/>
      <c r="I549" s="15"/>
      <c r="J549" s="15"/>
      <c r="K549" s="15"/>
      <c r="L549" s="26"/>
      <c r="M549" s="15"/>
      <c r="N549" s="15"/>
      <c r="O549" s="15"/>
      <c r="P549" s="88"/>
      <c r="Q549" s="88"/>
      <c r="R549" s="88"/>
      <c r="S549" s="88"/>
      <c r="T549" s="88"/>
      <c r="U549" s="88"/>
      <c r="V549" s="88"/>
      <c r="W549" s="88"/>
      <c r="X549" s="88"/>
      <c r="Y549" s="88"/>
      <c r="Z549" s="88"/>
      <c r="AA549" s="88"/>
      <c r="AB549" s="88"/>
      <c r="AC549" s="88"/>
      <c r="AD549" s="88"/>
      <c r="AE549" s="88"/>
      <c r="AF549" s="88"/>
      <c r="AG549" s="88"/>
      <c r="AH549" s="88"/>
      <c r="AI549" s="88"/>
      <c r="AJ549" s="88"/>
      <c r="AK549" s="88"/>
      <c r="AL549" s="88"/>
      <c r="AM549" s="88"/>
      <c r="AN549" s="88"/>
      <c r="AO549" s="88"/>
      <c r="AP549" s="88"/>
      <c r="AQ549" s="88"/>
      <c r="AR549" s="88"/>
      <c r="AS549" s="88"/>
      <c r="AT549" s="88"/>
      <c r="AU549" s="88"/>
      <c r="AV549" s="88"/>
      <c r="AW549" s="88"/>
      <c r="AX549" s="88"/>
      <c r="AY549" s="88"/>
      <c r="AZ549" s="88"/>
      <c r="BA549" s="88"/>
      <c r="BB549" s="88"/>
      <c r="BC549" s="88"/>
      <c r="BD549" s="88"/>
      <c r="BE549" s="88"/>
      <c r="BF549" s="88"/>
      <c r="BG549" s="88"/>
      <c r="BH549" s="88"/>
      <c r="BI549" s="88"/>
      <c r="BJ549" s="88"/>
      <c r="BK549" s="88"/>
      <c r="BL549" s="88"/>
    </row>
    <row r="550" s="12" customFormat="1" ht="13.5" spans="1:64">
      <c r="A550" s="15" t="s">
        <v>881</v>
      </c>
      <c r="B550" s="15" t="s">
        <v>858</v>
      </c>
      <c r="C550" s="15" t="s">
        <v>882</v>
      </c>
      <c r="D550" s="15"/>
      <c r="E550" s="15"/>
      <c r="F550" s="15"/>
      <c r="G550" s="15"/>
      <c r="H550" s="15"/>
      <c r="I550" s="15"/>
      <c r="J550" s="15"/>
      <c r="K550" s="15"/>
      <c r="L550" s="15"/>
      <c r="M550" s="26"/>
      <c r="N550" s="15"/>
      <c r="O550" s="15"/>
      <c r="P550" s="88"/>
      <c r="Q550" s="88"/>
      <c r="R550" s="88"/>
      <c r="S550" s="88"/>
      <c r="T550" s="88"/>
      <c r="U550" s="88"/>
      <c r="V550" s="88"/>
      <c r="W550" s="88"/>
      <c r="X550" s="88"/>
      <c r="Y550" s="88"/>
      <c r="Z550" s="88"/>
      <c r="AA550" s="88"/>
      <c r="AB550" s="88"/>
      <c r="AC550" s="88"/>
      <c r="AD550" s="88"/>
      <c r="AE550" s="88"/>
      <c r="AF550" s="88"/>
      <c r="AG550" s="88"/>
      <c r="AH550" s="88"/>
      <c r="AI550" s="88"/>
      <c r="AJ550" s="88"/>
      <c r="AK550" s="88"/>
      <c r="AL550" s="88"/>
      <c r="AM550" s="88"/>
      <c r="AN550" s="88"/>
      <c r="AO550" s="88"/>
      <c r="AP550" s="88"/>
      <c r="AQ550" s="88"/>
      <c r="AR550" s="88"/>
      <c r="AS550" s="88"/>
      <c r="AT550" s="88"/>
      <c r="AU550" s="88"/>
      <c r="AV550" s="88"/>
      <c r="AW550" s="88"/>
      <c r="AX550" s="88"/>
      <c r="AY550" s="88"/>
      <c r="AZ550" s="88"/>
      <c r="BA550" s="88"/>
      <c r="BB550" s="88"/>
      <c r="BC550" s="88"/>
      <c r="BD550" s="88"/>
      <c r="BE550" s="88"/>
      <c r="BF550" s="88"/>
      <c r="BG550" s="88"/>
      <c r="BH550" s="88"/>
      <c r="BI550" s="88"/>
      <c r="BJ550" s="88"/>
      <c r="BK550" s="88"/>
      <c r="BL550" s="88"/>
    </row>
    <row r="551" s="12" customFormat="1" ht="13.5" spans="1:64">
      <c r="A551" s="15">
        <v>4</v>
      </c>
      <c r="B551" s="15">
        <v>4</v>
      </c>
      <c r="C551" s="15">
        <v>3</v>
      </c>
      <c r="D551" s="15"/>
      <c r="E551" s="15"/>
      <c r="F551" s="15"/>
      <c r="G551" s="15"/>
      <c r="H551" s="15"/>
      <c r="I551" s="15"/>
      <c r="J551" s="15"/>
      <c r="K551" s="15"/>
      <c r="L551" s="15"/>
      <c r="M551" s="26"/>
      <c r="N551" s="15"/>
      <c r="O551" s="15"/>
      <c r="P551" s="88"/>
      <c r="Q551" s="88"/>
      <c r="R551" s="88"/>
      <c r="S551" s="88"/>
      <c r="T551" s="88"/>
      <c r="U551" s="88"/>
      <c r="V551" s="88"/>
      <c r="W551" s="88"/>
      <c r="X551" s="88"/>
      <c r="Y551" s="88"/>
      <c r="Z551" s="88"/>
      <c r="AA551" s="88"/>
      <c r="AB551" s="88"/>
      <c r="AC551" s="88"/>
      <c r="AD551" s="88"/>
      <c r="AE551" s="88"/>
      <c r="AF551" s="88"/>
      <c r="AG551" s="88"/>
      <c r="AH551" s="88"/>
      <c r="AI551" s="88"/>
      <c r="AJ551" s="88"/>
      <c r="AK551" s="88"/>
      <c r="AL551" s="88"/>
      <c r="AM551" s="88"/>
      <c r="AN551" s="88"/>
      <c r="AO551" s="88"/>
      <c r="AP551" s="88"/>
      <c r="AQ551" s="88"/>
      <c r="AR551" s="88"/>
      <c r="AS551" s="88"/>
      <c r="AT551" s="88"/>
      <c r="AU551" s="88"/>
      <c r="AV551" s="88"/>
      <c r="AW551" s="88"/>
      <c r="AX551" s="88"/>
      <c r="AY551" s="88"/>
      <c r="AZ551" s="88"/>
      <c r="BA551" s="88"/>
      <c r="BB551" s="88"/>
      <c r="BC551" s="88"/>
      <c r="BD551" s="88"/>
      <c r="BE551" s="88"/>
      <c r="BF551" s="88"/>
      <c r="BG551" s="88"/>
      <c r="BH551" s="88"/>
      <c r="BI551" s="88"/>
      <c r="BJ551" s="88"/>
      <c r="BK551" s="88"/>
      <c r="BL551" s="88"/>
    </row>
    <row r="552" s="12" customFormat="1" ht="13.5" spans="1:64">
      <c r="A552" s="18">
        <v>87</v>
      </c>
      <c r="B552" s="18">
        <v>84</v>
      </c>
      <c r="C552" s="18">
        <v>94</v>
      </c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88"/>
      <c r="Q552" s="88"/>
      <c r="R552" s="88"/>
      <c r="S552" s="88"/>
      <c r="T552" s="88"/>
      <c r="U552" s="88"/>
      <c r="V552" s="88"/>
      <c r="W552" s="88"/>
      <c r="X552" s="88"/>
      <c r="Y552" s="88"/>
      <c r="Z552" s="88"/>
      <c r="AA552" s="88"/>
      <c r="AB552" s="88"/>
      <c r="AC552" s="88"/>
      <c r="AD552" s="88"/>
      <c r="AE552" s="88"/>
      <c r="AF552" s="88"/>
      <c r="AG552" s="88"/>
      <c r="AH552" s="88"/>
      <c r="AI552" s="88"/>
      <c r="AJ552" s="88"/>
      <c r="AK552" s="88"/>
      <c r="AL552" s="88"/>
      <c r="AM552" s="88"/>
      <c r="AN552" s="88"/>
      <c r="AO552" s="88"/>
      <c r="AP552" s="88"/>
      <c r="AQ552" s="88"/>
      <c r="AR552" s="88"/>
      <c r="AS552" s="88"/>
      <c r="AT552" s="88"/>
      <c r="AU552" s="88"/>
      <c r="AV552" s="88"/>
      <c r="AW552" s="88"/>
      <c r="AX552" s="88"/>
      <c r="AY552" s="88"/>
      <c r="AZ552" s="88"/>
      <c r="BA552" s="88"/>
      <c r="BB552" s="88"/>
      <c r="BC552" s="88"/>
      <c r="BD552" s="88"/>
      <c r="BE552" s="88"/>
      <c r="BF552" s="88"/>
      <c r="BG552" s="88"/>
      <c r="BH552" s="88"/>
      <c r="BI552" s="88"/>
      <c r="BJ552" s="88"/>
      <c r="BK552" s="88"/>
      <c r="BL552" s="88"/>
    </row>
    <row r="553" s="1" customFormat="1" ht="12.75" spans="1:64">
      <c r="A553" s="14" t="s">
        <v>883</v>
      </c>
      <c r="B553" s="15" t="s">
        <v>2</v>
      </c>
      <c r="C553" s="15">
        <v>10</v>
      </c>
      <c r="D553" s="15" t="s">
        <v>3</v>
      </c>
      <c r="E553" s="15" t="s">
        <v>744</v>
      </c>
      <c r="F553" s="15" t="s">
        <v>5</v>
      </c>
      <c r="G553" s="16">
        <f>(A555*A556+B555*B556)/C553</f>
        <v>88.4</v>
      </c>
      <c r="H553" s="15"/>
      <c r="I553" s="15"/>
      <c r="J553" s="15"/>
      <c r="K553" s="15"/>
      <c r="L553" s="26"/>
      <c r="M553" s="15"/>
      <c r="N553" s="15"/>
      <c r="O553" s="15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  <c r="BC553" s="29"/>
      <c r="BD553" s="29"/>
      <c r="BE553" s="29"/>
      <c r="BF553" s="29"/>
      <c r="BG553" s="29"/>
      <c r="BH553" s="29"/>
      <c r="BI553" s="29"/>
      <c r="BJ553" s="29"/>
      <c r="BK553" s="29"/>
      <c r="BL553" s="29"/>
    </row>
    <row r="554" s="3" customFormat="1" ht="12.75" spans="1:64">
      <c r="A554" s="15" t="s">
        <v>884</v>
      </c>
      <c r="B554" s="15" t="s">
        <v>885</v>
      </c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26"/>
      <c r="N554" s="15"/>
      <c r="O554" s="15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  <c r="BC554" s="29"/>
      <c r="BD554" s="29"/>
      <c r="BE554" s="29"/>
      <c r="BF554" s="29"/>
      <c r="BG554" s="29"/>
      <c r="BH554" s="29"/>
      <c r="BI554" s="29"/>
      <c r="BJ554" s="29"/>
      <c r="BK554" s="29"/>
      <c r="BL554" s="29"/>
    </row>
    <row r="555" s="1" customFormat="1" ht="12.75" spans="1:64">
      <c r="A555" s="15">
        <v>4</v>
      </c>
      <c r="B555" s="15">
        <v>6</v>
      </c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26"/>
      <c r="N555" s="15"/>
      <c r="O555" s="15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  <c r="BC555" s="29"/>
      <c r="BD555" s="29"/>
      <c r="BE555" s="29"/>
      <c r="BF555" s="29"/>
      <c r="BG555" s="29"/>
      <c r="BH555" s="29"/>
      <c r="BI555" s="29"/>
      <c r="BJ555" s="29"/>
      <c r="BK555" s="29"/>
      <c r="BL555" s="29"/>
    </row>
    <row r="556" s="3" customFormat="1" ht="12" spans="1:64">
      <c r="A556" s="18">
        <v>77</v>
      </c>
      <c r="B556" s="18">
        <v>96</v>
      </c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  <c r="BC556" s="29"/>
      <c r="BD556" s="29"/>
      <c r="BE556" s="29"/>
      <c r="BF556" s="29"/>
      <c r="BG556" s="29"/>
      <c r="BH556" s="29"/>
      <c r="BI556" s="29"/>
      <c r="BJ556" s="29"/>
      <c r="BK556" s="29"/>
      <c r="BL556" s="29"/>
    </row>
    <row r="557" s="1" customFormat="1" ht="12.75" spans="1:64">
      <c r="A557" s="14" t="s">
        <v>886</v>
      </c>
      <c r="B557" s="15" t="s">
        <v>2</v>
      </c>
      <c r="C557" s="15">
        <v>20</v>
      </c>
      <c r="D557" s="15" t="s">
        <v>3</v>
      </c>
      <c r="E557" s="15" t="s">
        <v>744</v>
      </c>
      <c r="F557" s="15" t="s">
        <v>5</v>
      </c>
      <c r="G557" s="16">
        <f>(A559*A560+B559*B560+C559*C560+D559*D560)/C557</f>
        <v>84.35</v>
      </c>
      <c r="H557" s="15"/>
      <c r="I557" s="15"/>
      <c r="J557" s="15"/>
      <c r="K557" s="15"/>
      <c r="L557" s="26"/>
      <c r="M557" s="15"/>
      <c r="N557" s="15"/>
      <c r="O557" s="15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  <c r="BC557" s="29"/>
      <c r="BD557" s="29"/>
      <c r="BE557" s="29"/>
      <c r="BF557" s="29"/>
      <c r="BG557" s="29"/>
      <c r="BH557" s="29"/>
      <c r="BI557" s="29"/>
      <c r="BJ557" s="29"/>
      <c r="BK557" s="29"/>
      <c r="BL557" s="29"/>
    </row>
    <row r="558" s="3" customFormat="1" ht="12.75" spans="1:64">
      <c r="A558" s="15" t="s">
        <v>887</v>
      </c>
      <c r="B558" s="15" t="s">
        <v>888</v>
      </c>
      <c r="C558" s="15" t="s">
        <v>889</v>
      </c>
      <c r="D558" s="15" t="s">
        <v>890</v>
      </c>
      <c r="E558" s="15"/>
      <c r="F558" s="15"/>
      <c r="G558" s="15"/>
      <c r="H558" s="15"/>
      <c r="I558" s="15"/>
      <c r="J558" s="15"/>
      <c r="K558" s="15"/>
      <c r="L558" s="15"/>
      <c r="M558" s="26"/>
      <c r="N558" s="15"/>
      <c r="O558" s="15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  <c r="BC558" s="29"/>
      <c r="BD558" s="29"/>
      <c r="BE558" s="29"/>
      <c r="BF558" s="29"/>
      <c r="BG558" s="29"/>
      <c r="BH558" s="29"/>
      <c r="BI558" s="29"/>
      <c r="BJ558" s="29"/>
      <c r="BK558" s="29"/>
      <c r="BL558" s="29"/>
    </row>
    <row r="559" s="1" customFormat="1" ht="12.75" spans="1:64">
      <c r="A559" s="15">
        <v>6</v>
      </c>
      <c r="B559" s="15">
        <v>5</v>
      </c>
      <c r="C559" s="15">
        <v>3</v>
      </c>
      <c r="D559" s="15">
        <v>6</v>
      </c>
      <c r="E559" s="15"/>
      <c r="F559" s="15"/>
      <c r="G559" s="15"/>
      <c r="H559" s="15"/>
      <c r="I559" s="15"/>
      <c r="J559" s="15"/>
      <c r="K559" s="15"/>
      <c r="L559" s="15"/>
      <c r="M559" s="26"/>
      <c r="N559" s="15"/>
      <c r="O559" s="15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  <c r="BC559" s="29"/>
      <c r="BD559" s="29"/>
      <c r="BE559" s="29"/>
      <c r="BF559" s="29"/>
      <c r="BG559" s="29"/>
      <c r="BH559" s="29"/>
      <c r="BI559" s="29"/>
      <c r="BJ559" s="29"/>
      <c r="BK559" s="29"/>
      <c r="BL559" s="29"/>
    </row>
    <row r="560" s="3" customFormat="1" ht="12" spans="1:64">
      <c r="A560" s="18">
        <v>81</v>
      </c>
      <c r="B560" s="18">
        <v>83</v>
      </c>
      <c r="C560" s="18">
        <v>82</v>
      </c>
      <c r="D560" s="18">
        <v>90</v>
      </c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  <c r="BC560" s="29"/>
      <c r="BD560" s="29"/>
      <c r="BE560" s="29"/>
      <c r="BF560" s="29"/>
      <c r="BG560" s="29"/>
      <c r="BH560" s="29"/>
      <c r="BI560" s="29"/>
      <c r="BJ560" s="29"/>
      <c r="BK560" s="29"/>
      <c r="BL560" s="29"/>
    </row>
    <row r="561" s="1" customFormat="1" ht="12.75" spans="1:64">
      <c r="A561" s="14" t="s">
        <v>891</v>
      </c>
      <c r="B561" s="15" t="s">
        <v>2</v>
      </c>
      <c r="C561" s="15">
        <v>24</v>
      </c>
      <c r="D561" s="15" t="s">
        <v>3</v>
      </c>
      <c r="E561" s="15" t="s">
        <v>892</v>
      </c>
      <c r="F561" s="15" t="s">
        <v>5</v>
      </c>
      <c r="G561" s="16">
        <f>(A563*A564+B563*B564+C563*C564+D563*D564+E563*E564)/C561</f>
        <v>88.375</v>
      </c>
      <c r="H561" s="15"/>
      <c r="I561" s="15"/>
      <c r="J561" s="15"/>
      <c r="K561" s="15"/>
      <c r="L561" s="26"/>
      <c r="M561" s="15"/>
      <c r="N561" s="15"/>
      <c r="O561" s="15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  <c r="BC561" s="29"/>
      <c r="BD561" s="29"/>
      <c r="BE561" s="29"/>
      <c r="BF561" s="29"/>
      <c r="BG561" s="29"/>
      <c r="BH561" s="29"/>
      <c r="BI561" s="29"/>
      <c r="BJ561" s="29"/>
      <c r="BK561" s="29"/>
      <c r="BL561" s="29"/>
    </row>
    <row r="562" s="3" customFormat="1" ht="12.75" spans="1:64">
      <c r="A562" s="15" t="s">
        <v>893</v>
      </c>
      <c r="B562" s="15" t="s">
        <v>894</v>
      </c>
      <c r="C562" s="15" t="s">
        <v>895</v>
      </c>
      <c r="D562" s="15" t="s">
        <v>896</v>
      </c>
      <c r="E562" s="15" t="s">
        <v>882</v>
      </c>
      <c r="F562" s="15"/>
      <c r="G562" s="15"/>
      <c r="H562" s="15"/>
      <c r="I562" s="15"/>
      <c r="J562" s="15"/>
      <c r="K562" s="15"/>
      <c r="L562" s="15"/>
      <c r="M562" s="26"/>
      <c r="N562" s="15"/>
      <c r="O562" s="15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  <c r="BC562" s="29"/>
      <c r="BD562" s="29"/>
      <c r="BE562" s="29"/>
      <c r="BF562" s="29"/>
      <c r="BG562" s="29"/>
      <c r="BH562" s="29"/>
      <c r="BI562" s="29"/>
      <c r="BJ562" s="29"/>
      <c r="BK562" s="29"/>
      <c r="BL562" s="29"/>
    </row>
    <row r="563" s="1" customFormat="1" ht="12.75" spans="1:64">
      <c r="A563" s="15">
        <v>5</v>
      </c>
      <c r="B563" s="15">
        <v>6</v>
      </c>
      <c r="C563" s="15">
        <v>5</v>
      </c>
      <c r="D563" s="15">
        <v>6</v>
      </c>
      <c r="E563" s="15">
        <v>2</v>
      </c>
      <c r="F563" s="15"/>
      <c r="G563" s="15"/>
      <c r="H563" s="15"/>
      <c r="I563" s="15"/>
      <c r="J563" s="15"/>
      <c r="K563" s="15"/>
      <c r="L563" s="15"/>
      <c r="M563" s="26"/>
      <c r="N563" s="15"/>
      <c r="O563" s="15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  <c r="BC563" s="29"/>
      <c r="BD563" s="29"/>
      <c r="BE563" s="29"/>
      <c r="BF563" s="29"/>
      <c r="BG563" s="29"/>
      <c r="BH563" s="29"/>
      <c r="BI563" s="29"/>
      <c r="BJ563" s="29"/>
      <c r="BK563" s="29"/>
      <c r="BL563" s="29"/>
    </row>
    <row r="564" s="3" customFormat="1" ht="12" spans="1:64">
      <c r="A564" s="18">
        <v>84</v>
      </c>
      <c r="B564" s="18">
        <v>89</v>
      </c>
      <c r="C564" s="18">
        <v>89</v>
      </c>
      <c r="D564" s="18">
        <v>89</v>
      </c>
      <c r="E564" s="18">
        <v>94</v>
      </c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  <c r="BC564" s="29"/>
      <c r="BD564" s="29"/>
      <c r="BE564" s="29"/>
      <c r="BF564" s="29"/>
      <c r="BG564" s="29"/>
      <c r="BH564" s="29"/>
      <c r="BI564" s="29"/>
      <c r="BJ564" s="29"/>
      <c r="BK564" s="29"/>
      <c r="BL564" s="29"/>
    </row>
    <row r="565" s="1" customFormat="1" ht="12.75" spans="1:64">
      <c r="A565" s="14" t="s">
        <v>897</v>
      </c>
      <c r="B565" s="15" t="s">
        <v>2</v>
      </c>
      <c r="C565" s="15">
        <v>26</v>
      </c>
      <c r="D565" s="15" t="s">
        <v>3</v>
      </c>
      <c r="E565" s="15" t="s">
        <v>749</v>
      </c>
      <c r="F565" s="15" t="s">
        <v>5</v>
      </c>
      <c r="G565" s="16">
        <f>(A567*A568+B567*B568+C567*C568+D567*D568+E567*E568)/C565</f>
        <v>92.1538461538462</v>
      </c>
      <c r="H565" s="15"/>
      <c r="I565" s="15"/>
      <c r="J565" s="15"/>
      <c r="K565" s="15"/>
      <c r="L565" s="26"/>
      <c r="M565" s="15"/>
      <c r="N565" s="15"/>
      <c r="O565" s="15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  <c r="BC565" s="29"/>
      <c r="BD565" s="29"/>
      <c r="BE565" s="29"/>
      <c r="BF565" s="29"/>
      <c r="BG565" s="29"/>
      <c r="BH565" s="29"/>
      <c r="BI565" s="29"/>
      <c r="BJ565" s="29"/>
      <c r="BK565" s="29"/>
      <c r="BL565" s="29"/>
    </row>
    <row r="566" s="3" customFormat="1" ht="12.75" spans="1:64">
      <c r="A566" s="15" t="s">
        <v>889</v>
      </c>
      <c r="B566" s="15" t="s">
        <v>898</v>
      </c>
      <c r="C566" s="15" t="s">
        <v>899</v>
      </c>
      <c r="D566" s="15" t="s">
        <v>821</v>
      </c>
      <c r="E566" s="15" t="s">
        <v>900</v>
      </c>
      <c r="F566" s="15"/>
      <c r="G566" s="15"/>
      <c r="H566" s="15"/>
      <c r="I566" s="15"/>
      <c r="J566" s="15"/>
      <c r="K566" s="15"/>
      <c r="L566" s="15"/>
      <c r="M566" s="26"/>
      <c r="N566" s="15"/>
      <c r="O566" s="15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  <c r="BC566" s="29"/>
      <c r="BD566" s="29"/>
      <c r="BE566" s="29"/>
      <c r="BF566" s="29"/>
      <c r="BG566" s="29"/>
      <c r="BH566" s="29"/>
      <c r="BI566" s="29"/>
      <c r="BJ566" s="29"/>
      <c r="BK566" s="29"/>
      <c r="BL566" s="29"/>
    </row>
    <row r="567" s="1" customFormat="1" ht="12.75" spans="1:64">
      <c r="A567" s="15">
        <v>3</v>
      </c>
      <c r="B567" s="15">
        <v>6</v>
      </c>
      <c r="C567" s="15">
        <v>6</v>
      </c>
      <c r="D567" s="15">
        <v>5</v>
      </c>
      <c r="E567" s="15">
        <v>6</v>
      </c>
      <c r="F567" s="15"/>
      <c r="G567" s="15"/>
      <c r="H567" s="15"/>
      <c r="I567" s="15"/>
      <c r="J567" s="15"/>
      <c r="K567" s="15"/>
      <c r="L567" s="15"/>
      <c r="M567" s="26"/>
      <c r="N567" s="15"/>
      <c r="O567" s="15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  <c r="BC567" s="29"/>
      <c r="BD567" s="29"/>
      <c r="BE567" s="29"/>
      <c r="BF567" s="29"/>
      <c r="BG567" s="29"/>
      <c r="BH567" s="29"/>
      <c r="BI567" s="29"/>
      <c r="BJ567" s="29"/>
      <c r="BK567" s="29"/>
      <c r="BL567" s="29"/>
    </row>
    <row r="568" s="3" customFormat="1" ht="12" spans="1:64">
      <c r="A568" s="18">
        <v>82</v>
      </c>
      <c r="B568" s="18">
        <v>93</v>
      </c>
      <c r="C568" s="18">
        <v>92</v>
      </c>
      <c r="D568" s="18">
        <v>94</v>
      </c>
      <c r="E568" s="18">
        <v>95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  <c r="BC568" s="29"/>
      <c r="BD568" s="29"/>
      <c r="BE568" s="29"/>
      <c r="BF568" s="29"/>
      <c r="BG568" s="29"/>
      <c r="BH568" s="29"/>
      <c r="BI568" s="29"/>
      <c r="BJ568" s="29"/>
      <c r="BK568" s="29"/>
      <c r="BL568" s="29"/>
    </row>
  </sheetData>
  <mergeCells count="8">
    <mergeCell ref="A1:O1"/>
    <mergeCell ref="A110:O110"/>
    <mergeCell ref="A167:O167"/>
    <mergeCell ref="A256:O256"/>
    <mergeCell ref="A293:O293"/>
    <mergeCell ref="A378:O378"/>
    <mergeCell ref="A419:O419"/>
    <mergeCell ref="A524:O5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2021-06-23T06:56:50Z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