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PC\Desktop\第十周汇总表 - 副本\"/>
    </mc:Choice>
  </mc:AlternateContent>
  <xr:revisionPtr revIDLastSave="0" documentId="13_ncr:1_{CF09BADD-99D2-4CA5-8C2E-6559BF551969}" xr6:coauthVersionLast="47" xr6:coauthVersionMax="47" xr10:uidLastSave="{00000000-0000-0000-0000-000000000000}"/>
  <bookViews>
    <workbookView xWindow="-109" yWindow="-109" windowWidth="23452" windowHeight="12682" activeTab="6" xr2:uid="{00000000-000D-0000-FFFF-FFFF00000000}"/>
  </bookViews>
  <sheets>
    <sheet name=" 电信" sheetId="1" r:id="rId1"/>
    <sheet name="文法" sheetId="5" r:id="rId2"/>
    <sheet name="机电" sheetId="2" r:id="rId3"/>
    <sheet name="建工" sheetId="4" r:id="rId4"/>
    <sheet name="基础20" sheetId="6" r:id="rId5"/>
    <sheet name="基础21" sheetId="3" r:id="rId6"/>
    <sheet name="全校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5" i="7" l="1"/>
  <c r="L84" i="7"/>
  <c r="A84" i="7"/>
  <c r="K83" i="7"/>
  <c r="L83" i="7" s="1"/>
  <c r="A83" i="7"/>
  <c r="K82" i="7"/>
  <c r="L82" i="7" s="1"/>
  <c r="A82" i="7"/>
  <c r="K81" i="7"/>
  <c r="L81" i="7" s="1"/>
  <c r="A81" i="7"/>
  <c r="K80" i="7"/>
  <c r="L80" i="7" s="1"/>
  <c r="A80" i="7"/>
  <c r="K79" i="7"/>
  <c r="L79" i="7" s="1"/>
  <c r="A79" i="7"/>
  <c r="K78" i="7"/>
  <c r="L78" i="7" s="1"/>
  <c r="A78" i="7"/>
  <c r="K77" i="7"/>
  <c r="L77" i="7" s="1"/>
  <c r="A77" i="7"/>
  <c r="F74" i="7"/>
  <c r="L74" i="7" s="1"/>
  <c r="K73" i="7"/>
  <c r="L73" i="7" s="1"/>
  <c r="K72" i="7"/>
  <c r="L72" i="7" s="1"/>
  <c r="L71" i="7"/>
  <c r="K71" i="7"/>
  <c r="K70" i="7"/>
  <c r="L70" i="7" s="1"/>
  <c r="L69" i="7"/>
  <c r="K69" i="7"/>
  <c r="L68" i="7"/>
  <c r="K68" i="7"/>
  <c r="L67" i="7"/>
  <c r="K67" i="7"/>
  <c r="K66" i="7"/>
  <c r="L66" i="7" s="1"/>
  <c r="K65" i="7"/>
  <c r="L65" i="7" s="1"/>
  <c r="L64" i="7"/>
  <c r="K64" i="7"/>
  <c r="L63" i="7"/>
  <c r="K63" i="7"/>
  <c r="K60" i="7"/>
  <c r="L60" i="7" s="1"/>
  <c r="A60" i="7"/>
  <c r="K59" i="7"/>
  <c r="A59" i="7"/>
  <c r="L58" i="7"/>
  <c r="K58" i="7"/>
  <c r="A58" i="7"/>
  <c r="L57" i="7"/>
  <c r="K57" i="7"/>
  <c r="A57" i="7"/>
  <c r="L56" i="7"/>
  <c r="K56" i="7"/>
  <c r="A56" i="7"/>
  <c r="L55" i="7"/>
  <c r="K55" i="7"/>
  <c r="A55" i="7"/>
  <c r="L54" i="7"/>
  <c r="K54" i="7"/>
  <c r="A54" i="7"/>
  <c r="L53" i="7"/>
  <c r="K53" i="7"/>
  <c r="A53" i="7"/>
  <c r="L52" i="7"/>
  <c r="K52" i="7"/>
  <c r="A52" i="7"/>
  <c r="L51" i="7"/>
  <c r="K51" i="7"/>
  <c r="A51" i="7"/>
  <c r="L50" i="7"/>
  <c r="K50" i="7"/>
  <c r="A50" i="7"/>
  <c r="K47" i="7"/>
  <c r="L47" i="7" s="1"/>
  <c r="A47" i="7"/>
  <c r="K46" i="7"/>
  <c r="L46" i="7" s="1"/>
  <c r="A46" i="7"/>
  <c r="L45" i="7"/>
  <c r="K45" i="7"/>
  <c r="A45" i="7"/>
  <c r="K44" i="7"/>
  <c r="L44" i="7" s="1"/>
  <c r="A44" i="7"/>
  <c r="K43" i="7"/>
  <c r="L43" i="7" s="1"/>
  <c r="A43" i="7"/>
  <c r="L42" i="7"/>
  <c r="K42" i="7"/>
  <c r="A42" i="7"/>
  <c r="K41" i="7"/>
  <c r="L41" i="7" s="1"/>
  <c r="A41" i="7"/>
  <c r="L40" i="7"/>
  <c r="K40" i="7"/>
  <c r="A40" i="7"/>
  <c r="A39" i="7"/>
  <c r="K38" i="7"/>
  <c r="L38" i="7" s="1"/>
  <c r="A38" i="7"/>
  <c r="K37" i="7"/>
  <c r="L37" i="7" s="1"/>
  <c r="A37" i="7"/>
  <c r="K36" i="7"/>
  <c r="L36" i="7" s="1"/>
  <c r="A36" i="7"/>
  <c r="K35" i="7"/>
  <c r="A35" i="7"/>
  <c r="K32" i="7"/>
  <c r="L32" i="7" s="1"/>
  <c r="A32" i="7"/>
  <c r="K31" i="7"/>
  <c r="L31" i="7" s="1"/>
  <c r="A31" i="7"/>
  <c r="L30" i="7"/>
  <c r="K30" i="7"/>
  <c r="A30" i="7"/>
  <c r="K29" i="7"/>
  <c r="L29" i="7" s="1"/>
  <c r="A29" i="7"/>
  <c r="L28" i="7"/>
  <c r="K28" i="7"/>
  <c r="A28" i="7"/>
  <c r="K27" i="7"/>
  <c r="L27" i="7" s="1"/>
  <c r="A27" i="7"/>
  <c r="L26" i="7"/>
  <c r="K26" i="7"/>
  <c r="A26" i="7"/>
  <c r="K25" i="7"/>
  <c r="L25" i="7" s="1"/>
  <c r="A25" i="7"/>
  <c r="L24" i="7"/>
  <c r="K24" i="7"/>
  <c r="A24" i="7"/>
  <c r="K23" i="7"/>
  <c r="L23" i="7" s="1"/>
  <c r="A23" i="7"/>
  <c r="L22" i="7"/>
  <c r="K22" i="7"/>
  <c r="A22" i="7"/>
  <c r="K21" i="7"/>
  <c r="L21" i="7" s="1"/>
  <c r="A21" i="7"/>
  <c r="L20" i="7"/>
  <c r="K20" i="7"/>
  <c r="A20" i="7"/>
  <c r="K19" i="7"/>
  <c r="L19" i="7" s="1"/>
  <c r="A19" i="7"/>
  <c r="K16" i="7"/>
  <c r="L16" i="7" s="1"/>
  <c r="K15" i="7"/>
  <c r="L15" i="7" s="1"/>
  <c r="L14" i="7"/>
  <c r="K14" i="7"/>
  <c r="K13" i="7"/>
  <c r="L13" i="7" s="1"/>
  <c r="L12" i="7"/>
  <c r="K12" i="7"/>
  <c r="K11" i="7"/>
  <c r="L11" i="7" s="1"/>
  <c r="K10" i="7"/>
  <c r="L10" i="7" s="1"/>
  <c r="K9" i="7"/>
  <c r="L9" i="7" s="1"/>
  <c r="L8" i="7"/>
  <c r="K8" i="7"/>
  <c r="K7" i="7"/>
  <c r="L7" i="7" s="1"/>
  <c r="L6" i="7"/>
  <c r="K6" i="7"/>
  <c r="K5" i="6"/>
  <c r="L5" i="6" s="1"/>
  <c r="M5" i="6"/>
  <c r="K6" i="6"/>
  <c r="L6" i="6" s="1"/>
  <c r="M6" i="6"/>
  <c r="K7" i="6"/>
  <c r="L7" i="6" s="1"/>
  <c r="M7" i="6"/>
  <c r="K8" i="6"/>
  <c r="L8" i="6" s="1"/>
  <c r="M8" i="6"/>
  <c r="K9" i="6"/>
  <c r="L9" i="6" s="1"/>
  <c r="M9" i="6"/>
  <c r="K10" i="6"/>
  <c r="L10" i="6" s="1"/>
  <c r="M10" i="6"/>
  <c r="K11" i="6"/>
  <c r="L11" i="6"/>
  <c r="M11" i="6"/>
  <c r="K12" i="6"/>
  <c r="L12" i="6"/>
  <c r="M12" i="6"/>
  <c r="K13" i="6"/>
  <c r="L13" i="6"/>
  <c r="M13" i="6"/>
  <c r="M8" i="1"/>
  <c r="M9" i="1"/>
  <c r="M10" i="1"/>
  <c r="M11" i="1"/>
  <c r="M14" i="1"/>
  <c r="M15" i="1"/>
  <c r="M16" i="1"/>
  <c r="K5" i="2"/>
  <c r="K25" i="4"/>
  <c r="K24" i="4"/>
  <c r="K23" i="4"/>
  <c r="K22" i="4"/>
  <c r="K21" i="4"/>
  <c r="K20" i="4"/>
  <c r="K19" i="4"/>
  <c r="K18" i="4"/>
  <c r="K17" i="4"/>
  <c r="K16" i="4"/>
  <c r="K12" i="2"/>
  <c r="L12" i="2" s="1"/>
  <c r="K30" i="5"/>
  <c r="K29" i="5"/>
  <c r="K28" i="5"/>
  <c r="K27" i="5"/>
  <c r="K26" i="5"/>
  <c r="K25" i="5"/>
  <c r="K24" i="5"/>
  <c r="K23" i="5"/>
  <c r="K22" i="5"/>
  <c r="K21" i="5"/>
  <c r="K20" i="5"/>
  <c r="K19" i="5"/>
  <c r="M13" i="3"/>
  <c r="A13" i="3"/>
  <c r="M12" i="3"/>
  <c r="L12" i="3"/>
  <c r="A12" i="3"/>
  <c r="M11" i="3"/>
  <c r="K11" i="3"/>
  <c r="L11" i="3" s="1"/>
  <c r="A11" i="3"/>
  <c r="M10" i="3"/>
  <c r="K10" i="3"/>
  <c r="L10" i="3" s="1"/>
  <c r="A10" i="3"/>
  <c r="M9" i="3"/>
  <c r="K9" i="3"/>
  <c r="L9" i="3" s="1"/>
  <c r="A9" i="3"/>
  <c r="M8" i="3"/>
  <c r="K8" i="3"/>
  <c r="L8" i="3" s="1"/>
  <c r="A8" i="3"/>
  <c r="M7" i="3"/>
  <c r="K7" i="3"/>
  <c r="L7" i="3" s="1"/>
  <c r="A7" i="3"/>
  <c r="M6" i="3"/>
  <c r="K6" i="3"/>
  <c r="L6" i="3" s="1"/>
  <c r="A6" i="3"/>
  <c r="M5" i="3"/>
  <c r="K5" i="3"/>
  <c r="L5" i="3" s="1"/>
  <c r="A5" i="3"/>
  <c r="M16" i="6"/>
  <c r="F16" i="6"/>
  <c r="L16" i="6" s="1"/>
  <c r="M15" i="6"/>
  <c r="K15" i="6"/>
  <c r="L15" i="6" s="1"/>
  <c r="M14" i="6"/>
  <c r="K14" i="6"/>
  <c r="L14" i="6" s="1"/>
  <c r="K15" i="4"/>
  <c r="L15" i="4" s="1"/>
  <c r="A15" i="4"/>
  <c r="M14" i="4"/>
  <c r="K14" i="4"/>
  <c r="A14" i="4"/>
  <c r="M13" i="4"/>
  <c r="K13" i="4"/>
  <c r="L13" i="4" s="1"/>
  <c r="A13" i="4"/>
  <c r="M12" i="4"/>
  <c r="K12" i="4"/>
  <c r="L12" i="4" s="1"/>
  <c r="A12" i="4"/>
  <c r="M11" i="4"/>
  <c r="K11" i="4"/>
  <c r="L11" i="4" s="1"/>
  <c r="A11" i="4"/>
  <c r="M10" i="4"/>
  <c r="K10" i="4"/>
  <c r="L10" i="4" s="1"/>
  <c r="A10" i="4"/>
  <c r="M9" i="4"/>
  <c r="K9" i="4"/>
  <c r="L9" i="4" s="1"/>
  <c r="A9" i="4"/>
  <c r="M8" i="4"/>
  <c r="K8" i="4"/>
  <c r="L8" i="4" s="1"/>
  <c r="A8" i="4"/>
  <c r="M7" i="4"/>
  <c r="K7" i="4"/>
  <c r="L7" i="4" s="1"/>
  <c r="A7" i="4"/>
  <c r="M6" i="4"/>
  <c r="K6" i="4"/>
  <c r="L6" i="4" s="1"/>
  <c r="A6" i="4"/>
  <c r="M5" i="4"/>
  <c r="K5" i="4"/>
  <c r="L5" i="4" s="1"/>
  <c r="A5" i="4"/>
  <c r="K17" i="2"/>
  <c r="L17" i="2" s="1"/>
  <c r="A17" i="2"/>
  <c r="K16" i="2"/>
  <c r="L16" i="2" s="1"/>
  <c r="A16" i="2"/>
  <c r="K15" i="2"/>
  <c r="L15" i="2" s="1"/>
  <c r="A15" i="2"/>
  <c r="K14" i="2"/>
  <c r="L14" i="2" s="1"/>
  <c r="A14" i="2"/>
  <c r="K13" i="2"/>
  <c r="L13" i="2" s="1"/>
  <c r="A13" i="2"/>
  <c r="A12" i="2"/>
  <c r="M11" i="2"/>
  <c r="K11" i="2"/>
  <c r="L11" i="2" s="1"/>
  <c r="A11" i="2"/>
  <c r="M10" i="2"/>
  <c r="K10" i="2"/>
  <c r="L10" i="2" s="1"/>
  <c r="A10" i="2"/>
  <c r="A9" i="2"/>
  <c r="M8" i="2"/>
  <c r="K8" i="2"/>
  <c r="L8" i="2" s="1"/>
  <c r="A8" i="2"/>
  <c r="M7" i="2"/>
  <c r="K7" i="2"/>
  <c r="L7" i="2" s="1"/>
  <c r="A7" i="2"/>
  <c r="M6" i="2"/>
  <c r="K6" i="2"/>
  <c r="L6" i="2" s="1"/>
  <c r="A6" i="2"/>
  <c r="M5" i="2"/>
  <c r="A5" i="2"/>
  <c r="K18" i="5"/>
  <c r="L18" i="5" s="1"/>
  <c r="A18" i="5"/>
  <c r="K17" i="5"/>
  <c r="L17" i="5" s="1"/>
  <c r="A17" i="5"/>
  <c r="M16" i="5"/>
  <c r="K16" i="5"/>
  <c r="L16" i="5" s="1"/>
  <c r="A16" i="5"/>
  <c r="M15" i="5"/>
  <c r="K15" i="5"/>
  <c r="L15" i="5" s="1"/>
  <c r="A15" i="5"/>
  <c r="M14" i="5"/>
  <c r="K14" i="5"/>
  <c r="L14" i="5" s="1"/>
  <c r="A14" i="5"/>
  <c r="M13" i="5"/>
  <c r="K13" i="5"/>
  <c r="L13" i="5" s="1"/>
  <c r="A13" i="5"/>
  <c r="M12" i="5"/>
  <c r="K12" i="5"/>
  <c r="L12" i="5" s="1"/>
  <c r="A12" i="5"/>
  <c r="M11" i="5"/>
  <c r="K11" i="5"/>
  <c r="L11" i="5" s="1"/>
  <c r="A11" i="5"/>
  <c r="M10" i="5"/>
  <c r="K10" i="5"/>
  <c r="L10" i="5" s="1"/>
  <c r="A10" i="5"/>
  <c r="M9" i="5"/>
  <c r="K9" i="5"/>
  <c r="L9" i="5" s="1"/>
  <c r="A9" i="5"/>
  <c r="M8" i="5"/>
  <c r="K8" i="5"/>
  <c r="L8" i="5" s="1"/>
  <c r="A8" i="5"/>
  <c r="M7" i="5"/>
  <c r="K7" i="5"/>
  <c r="L7" i="5" s="1"/>
  <c r="A7" i="5"/>
  <c r="M6" i="5"/>
  <c r="K6" i="5"/>
  <c r="L6" i="5" s="1"/>
  <c r="A6" i="5"/>
  <c r="M5" i="5"/>
  <c r="K5" i="5"/>
  <c r="L5" i="5" s="1"/>
  <c r="A5" i="5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</calcChain>
</file>

<file path=xl/sharedStrings.xml><?xml version="1.0" encoding="utf-8"?>
<sst xmlns="http://schemas.openxmlformats.org/spreadsheetml/2006/main" count="412" uniqueCount="111">
  <si>
    <t>北京工业职业技术学院晚自习汇总表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</si>
  <si>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</si>
  <si>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</si>
  <si>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</si>
  <si>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</si>
  <si>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</si>
  <si>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</si>
  <si>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</si>
  <si>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</si>
  <si>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</si>
  <si>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平均纪律</t>
  </si>
  <si>
    <t>智能1971</t>
  </si>
  <si>
    <t>网络1971</t>
  </si>
  <si>
    <t>信息2151</t>
  </si>
  <si>
    <t>信息2152</t>
  </si>
  <si>
    <t>网络2131</t>
  </si>
  <si>
    <t>网络2132</t>
  </si>
  <si>
    <t>信息2131</t>
  </si>
  <si>
    <t>动漫2131</t>
  </si>
  <si>
    <t>动漫2132</t>
  </si>
  <si>
    <t>移动2131</t>
  </si>
  <si>
    <t>智能2131</t>
  </si>
  <si>
    <t>电子2131</t>
  </si>
  <si>
    <t>文法与管理学院</t>
  </si>
  <si>
    <t>会计1971</t>
  </si>
  <si>
    <t>电商1971</t>
  </si>
  <si>
    <t>法律2151</t>
  </si>
  <si>
    <t>财贸2151</t>
  </si>
  <si>
    <t>财贸2152</t>
  </si>
  <si>
    <t>会计2131</t>
  </si>
  <si>
    <t>会计2132</t>
  </si>
  <si>
    <t>安管2131</t>
  </si>
  <si>
    <t>工商2131</t>
  </si>
  <si>
    <t>电商2131</t>
  </si>
  <si>
    <t>电商2132</t>
  </si>
  <si>
    <t>空乘2131</t>
  </si>
  <si>
    <t>文秘2131</t>
  </si>
  <si>
    <t>旅管2131</t>
  </si>
  <si>
    <t>机电工程学院</t>
  </si>
  <si>
    <t>机电1971</t>
  </si>
  <si>
    <t>汽车1971</t>
  </si>
  <si>
    <t>设备2151</t>
  </si>
  <si>
    <t>设备2152</t>
  </si>
  <si>
    <t>机电士官班2131</t>
  </si>
  <si>
    <t>机电2132</t>
  </si>
  <si>
    <t>机电2133</t>
  </si>
  <si>
    <t>机电2134</t>
  </si>
  <si>
    <t>机械2131</t>
  </si>
  <si>
    <t>汽车2131</t>
  </si>
  <si>
    <t>虚拟2131</t>
  </si>
  <si>
    <t>机器人2131</t>
  </si>
  <si>
    <t>电气2131</t>
  </si>
  <si>
    <t>建筑与测绘工程学院</t>
  </si>
  <si>
    <t>造价1971</t>
  </si>
  <si>
    <t>无人机1971</t>
  </si>
  <si>
    <t>设计2151</t>
  </si>
  <si>
    <t>设计2152</t>
  </si>
  <si>
    <t>测量2131</t>
  </si>
  <si>
    <t>无人机2131</t>
  </si>
  <si>
    <t>无人机2132</t>
  </si>
  <si>
    <t>造价2131</t>
  </si>
  <si>
    <t>造价2132</t>
  </si>
  <si>
    <t>装饰2131</t>
  </si>
  <si>
    <t>建工2131</t>
  </si>
  <si>
    <t>5</t>
  </si>
  <si>
    <t>基础教育学院</t>
  </si>
  <si>
    <t>贯通2001</t>
  </si>
  <si>
    <t>30</t>
  </si>
  <si>
    <t>3</t>
  </si>
  <si>
    <t>贯通2002</t>
  </si>
  <si>
    <t>2</t>
  </si>
  <si>
    <t>贯通2003</t>
  </si>
  <si>
    <t>贯通2004</t>
  </si>
  <si>
    <t>贯通2005</t>
  </si>
  <si>
    <t>28</t>
  </si>
  <si>
    <t>贯通2006</t>
  </si>
  <si>
    <t>29</t>
  </si>
  <si>
    <t>4</t>
  </si>
  <si>
    <t>贯通2007</t>
  </si>
  <si>
    <t>6</t>
  </si>
  <si>
    <t>贯通2008</t>
  </si>
  <si>
    <t>贯通2009</t>
  </si>
  <si>
    <t>贯通2010</t>
  </si>
  <si>
    <t>9</t>
  </si>
  <si>
    <t>贯通2011</t>
  </si>
  <si>
    <t>贯通2012</t>
  </si>
  <si>
    <t>贯通2101</t>
  </si>
  <si>
    <t>32</t>
  </si>
  <si>
    <t>贯通2102</t>
  </si>
  <si>
    <t>31</t>
  </si>
  <si>
    <t>贯通2103</t>
  </si>
  <si>
    <t>贯通2104</t>
  </si>
  <si>
    <t>贯通2105</t>
  </si>
  <si>
    <t>贯通2106</t>
  </si>
  <si>
    <t>7</t>
  </si>
  <si>
    <t>贯通2107</t>
  </si>
  <si>
    <t>贯通2108</t>
  </si>
  <si>
    <t>13</t>
  </si>
  <si>
    <t>贯通2109</t>
  </si>
  <si>
    <t>劳动周</t>
    <phoneticPr fontId="13" type="noConversion"/>
  </si>
  <si>
    <t>20</t>
    <phoneticPr fontId="13" type="noConversion"/>
  </si>
  <si>
    <t>15</t>
    <phoneticPr fontId="13" type="noConversion"/>
  </si>
  <si>
    <t>26</t>
    <phoneticPr fontId="13" type="noConversion"/>
  </si>
  <si>
    <t>5</t>
    <phoneticPr fontId="13" type="noConversion"/>
  </si>
  <si>
    <t>10</t>
    <phoneticPr fontId="13" type="noConversion"/>
  </si>
  <si>
    <t>大课</t>
    <phoneticPr fontId="13" type="noConversion"/>
  </si>
  <si>
    <t>28</t>
    <phoneticPr fontId="13" type="noConversion"/>
  </si>
  <si>
    <t>27</t>
    <phoneticPr fontId="13" type="noConversion"/>
  </si>
  <si>
    <t>29</t>
    <phoneticPr fontId="13" type="noConversion"/>
  </si>
  <si>
    <t>33</t>
    <phoneticPr fontId="13" type="noConversion"/>
  </si>
  <si>
    <t>31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</si>
</sst>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 "/>
    <numFmt numFmtId="178" formatCode="0.00_);[Red]\(0.00\)"/>
  </numFmts>
  <fonts count="17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3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111">
    <xf numFmtId="0" fontId="0" fillId="0" borderId="0" xfId="0">
      <alignment vertical="center"/>
    </xf>
    <xf numFmtId="0" fontId="0" fillId="0" borderId="0" xfId="0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77" fontId="0" fillId="0" borderId="5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7" fontId="0" fillId="0" borderId="7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178" fontId="0" fillId="0" borderId="0" xfId="0" applyNumberFormat="1" applyBorder="1">
      <alignment vertical="center"/>
    </xf>
    <xf numFmtId="0" fontId="4" fillId="0" borderId="0" xfId="0" applyFont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78" fontId="0" fillId="0" borderId="0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10" fontId="0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78" fontId="0" fillId="0" borderId="0" xfId="0" applyNumberFormat="1" applyBorder="1" applyAlignment="1">
      <alignment vertical="center"/>
    </xf>
    <xf numFmtId="49" fontId="16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4" fillId="0" borderId="6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</cellXfs>
  <cellStyles count="2">
    <cellStyle name="常规" xfId="0" builtinId="0"/>
    <cellStyle name="常规_2013-2014 (2)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R28"/>
  <sheetViews>
    <sheetView workbookViewId="0">
      <selection activeCell="M5" sqref="M5:M16"/>
    </sheetView>
  </sheetViews>
  <sheetFormatPr defaultColWidth="9" defaultRowHeight="15.75" x14ac:dyDescent="0.25"/>
  <cols>
    <col min="1" max="2" width="11.5546875" style="56" customWidth="1"/>
    <col min="3" max="3" width="11.5546875" style="37" customWidth="1"/>
    <col min="4" max="10" width="11.5546875" style="56" customWidth="1"/>
    <col min="11" max="12" width="11.5546875" style="38" customWidth="1"/>
    <col min="13" max="16372" width="9" style="68"/>
  </cols>
  <sheetData>
    <row r="1" spans="1:17" ht="2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7" ht="25" customHeight="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7" ht="25" customHeight="1" x14ac:dyDescent="0.25">
      <c r="A3" s="85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1:17" ht="25" customHeight="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11.07</v>
      </c>
      <c r="H4" s="3">
        <v>11.09</v>
      </c>
      <c r="I4" s="3">
        <v>11.1</v>
      </c>
      <c r="J4" s="3">
        <v>11.11</v>
      </c>
      <c r="K4" s="24" t="s">
        <v>8</v>
      </c>
      <c r="L4" s="25" t="s">
        <v>9</v>
      </c>
      <c r="M4" s="20" t="s">
        <v>10</v>
      </c>
    </row>
    <row r="5" spans="1:17" ht="25" customHeight="1" x14ac:dyDescent="0.25">
      <c r="A5" s="4">
        <v>1</v>
      </c>
      <c r="B5" s="5" t="s">
        <v>11</v>
      </c>
      <c r="C5" s="6">
        <v>506</v>
      </c>
      <c r="D5" s="6">
        <v>33</v>
      </c>
      <c r="E5" s="6">
        <v>7</v>
      </c>
      <c r="F5" s="6">
        <v>26</v>
      </c>
      <c r="G5" s="70" t="s">
        <v>99</v>
      </c>
      <c r="H5" s="70" t="s">
        <v>99</v>
      </c>
      <c r="I5" s="89" t="s">
        <v>105</v>
      </c>
      <c r="J5" s="92" t="s">
        <v>105</v>
      </c>
      <c r="K5" s="26"/>
      <c r="L5" s="27"/>
      <c r="M5" s="28"/>
      <c r="P5" s="68">
        <v>0</v>
      </c>
      <c r="Q5" s="68">
        <v>0</v>
      </c>
    </row>
    <row r="6" spans="1:17" ht="25" customHeight="1" x14ac:dyDescent="0.25">
      <c r="A6" s="4">
        <v>2</v>
      </c>
      <c r="B6" s="5" t="s">
        <v>12</v>
      </c>
      <c r="C6" s="6">
        <v>505</v>
      </c>
      <c r="D6" s="6">
        <v>35</v>
      </c>
      <c r="E6" s="6">
        <v>5</v>
      </c>
      <c r="F6" s="6">
        <v>30</v>
      </c>
      <c r="G6" s="7">
        <v>27</v>
      </c>
      <c r="H6" s="7">
        <v>24</v>
      </c>
      <c r="I6" s="90"/>
      <c r="J6" s="94"/>
      <c r="K6" s="26">
        <f t="shared" ref="K6:K16" si="0">AVERAGE(G6:J6)</f>
        <v>25.5</v>
      </c>
      <c r="L6" s="27">
        <f t="shared" ref="L6:L16" si="1">K6/F6</f>
        <v>0.85</v>
      </c>
      <c r="M6" s="28">
        <v>15</v>
      </c>
    </row>
    <row r="7" spans="1:17" ht="25" customHeight="1" x14ac:dyDescent="0.25">
      <c r="A7" s="4">
        <v>3</v>
      </c>
      <c r="B7" s="5" t="s">
        <v>13</v>
      </c>
      <c r="C7" s="6">
        <v>507</v>
      </c>
      <c r="D7" s="6">
        <v>38</v>
      </c>
      <c r="E7" s="6">
        <v>3</v>
      </c>
      <c r="F7" s="6">
        <v>35</v>
      </c>
      <c r="G7" s="7">
        <v>35</v>
      </c>
      <c r="H7" s="7">
        <v>31</v>
      </c>
      <c r="I7" s="90"/>
      <c r="J7" s="20">
        <v>35</v>
      </c>
      <c r="K7" s="26">
        <f t="shared" si="0"/>
        <v>33.666666666666664</v>
      </c>
      <c r="L7" s="27">
        <f t="shared" si="1"/>
        <v>0.96190476190476182</v>
      </c>
      <c r="M7" s="28">
        <v>15</v>
      </c>
    </row>
    <row r="8" spans="1:17" ht="25" customHeight="1" x14ac:dyDescent="0.25">
      <c r="A8" s="4">
        <v>4</v>
      </c>
      <c r="B8" s="5" t="s">
        <v>14</v>
      </c>
      <c r="C8" s="6">
        <v>508</v>
      </c>
      <c r="D8" s="6">
        <v>37</v>
      </c>
      <c r="E8" s="6">
        <v>1</v>
      </c>
      <c r="F8" s="6">
        <v>36</v>
      </c>
      <c r="G8" s="7">
        <v>36</v>
      </c>
      <c r="H8" s="7">
        <v>35</v>
      </c>
      <c r="I8" s="90"/>
      <c r="J8" s="20">
        <v>34</v>
      </c>
      <c r="K8" s="26">
        <f t="shared" si="0"/>
        <v>35</v>
      </c>
      <c r="L8" s="27">
        <f t="shared" si="1"/>
        <v>0.97222222222222221</v>
      </c>
      <c r="M8" s="28">
        <f>AVERAGE(G20:J20)</f>
        <v>11.666666666666666</v>
      </c>
    </row>
    <row r="9" spans="1:17" ht="25" customHeight="1" x14ac:dyDescent="0.25">
      <c r="A9" s="4">
        <v>5</v>
      </c>
      <c r="B9" s="5" t="s">
        <v>15</v>
      </c>
      <c r="C9" s="6">
        <v>411</v>
      </c>
      <c r="D9" s="6">
        <v>41</v>
      </c>
      <c r="E9" s="6">
        <v>2</v>
      </c>
      <c r="F9" s="6">
        <v>39</v>
      </c>
      <c r="G9" s="7">
        <v>33</v>
      </c>
      <c r="H9" s="7">
        <v>39</v>
      </c>
      <c r="I9" s="90"/>
      <c r="J9" s="92" t="s">
        <v>105</v>
      </c>
      <c r="K9" s="26">
        <f t="shared" si="0"/>
        <v>36</v>
      </c>
      <c r="L9" s="27">
        <f t="shared" si="1"/>
        <v>0.92307692307692313</v>
      </c>
      <c r="M9" s="28">
        <f>AVERAGE(G21:J21)</f>
        <v>12.5</v>
      </c>
    </row>
    <row r="10" spans="1:17" ht="25" customHeight="1" x14ac:dyDescent="0.25">
      <c r="A10" s="4">
        <v>6</v>
      </c>
      <c r="B10" s="5" t="s">
        <v>16</v>
      </c>
      <c r="C10" s="6">
        <v>409</v>
      </c>
      <c r="D10" s="6">
        <v>35</v>
      </c>
      <c r="E10" s="6">
        <v>2</v>
      </c>
      <c r="F10" s="6">
        <v>33</v>
      </c>
      <c r="G10" s="7">
        <v>33</v>
      </c>
      <c r="H10" s="7">
        <v>33</v>
      </c>
      <c r="I10" s="90"/>
      <c r="J10" s="93"/>
      <c r="K10" s="26">
        <f t="shared" si="0"/>
        <v>33</v>
      </c>
      <c r="L10" s="27">
        <f t="shared" si="1"/>
        <v>1</v>
      </c>
      <c r="M10" s="28">
        <f>AVERAGE(G22:J22)</f>
        <v>15</v>
      </c>
    </row>
    <row r="11" spans="1:17" ht="25" customHeight="1" x14ac:dyDescent="0.25">
      <c r="A11" s="4">
        <v>7</v>
      </c>
      <c r="B11" s="5" t="s">
        <v>17</v>
      </c>
      <c r="C11" s="6">
        <v>405</v>
      </c>
      <c r="D11" s="6">
        <v>19</v>
      </c>
      <c r="E11" s="6">
        <v>0</v>
      </c>
      <c r="F11" s="6">
        <v>19</v>
      </c>
      <c r="G11" s="7">
        <v>17</v>
      </c>
      <c r="H11" s="7">
        <v>18</v>
      </c>
      <c r="I11" s="90"/>
      <c r="J11" s="94"/>
      <c r="K11" s="26">
        <f t="shared" si="0"/>
        <v>17.5</v>
      </c>
      <c r="L11" s="27">
        <f t="shared" si="1"/>
        <v>0.92105263157894735</v>
      </c>
      <c r="M11" s="28">
        <f>AVERAGE(G23:J23)</f>
        <v>15</v>
      </c>
    </row>
    <row r="12" spans="1:17" ht="25" customHeight="1" x14ac:dyDescent="0.25">
      <c r="A12" s="4">
        <v>8</v>
      </c>
      <c r="B12" s="8" t="s">
        <v>18</v>
      </c>
      <c r="C12" s="9">
        <v>407</v>
      </c>
      <c r="D12" s="9">
        <v>34</v>
      </c>
      <c r="E12" s="9">
        <v>3</v>
      </c>
      <c r="F12" s="6">
        <v>31</v>
      </c>
      <c r="G12" s="7">
        <v>29</v>
      </c>
      <c r="H12" s="7">
        <v>22</v>
      </c>
      <c r="I12" s="90"/>
      <c r="J12" s="20">
        <v>31</v>
      </c>
      <c r="K12" s="26">
        <f t="shared" si="0"/>
        <v>27.333333333333332</v>
      </c>
      <c r="L12" s="27">
        <f t="shared" si="1"/>
        <v>0.88172043010752688</v>
      </c>
      <c r="M12" s="28">
        <v>15</v>
      </c>
    </row>
    <row r="13" spans="1:17" ht="25" customHeight="1" x14ac:dyDescent="0.25">
      <c r="A13" s="4">
        <v>9</v>
      </c>
      <c r="B13" s="8" t="s">
        <v>19</v>
      </c>
      <c r="C13" s="9">
        <v>408</v>
      </c>
      <c r="D13" s="9">
        <v>17</v>
      </c>
      <c r="E13" s="9">
        <v>1</v>
      </c>
      <c r="F13" s="6">
        <v>16</v>
      </c>
      <c r="G13" s="7">
        <v>16</v>
      </c>
      <c r="H13" s="7">
        <v>14</v>
      </c>
      <c r="I13" s="90"/>
      <c r="J13" s="7">
        <v>16</v>
      </c>
      <c r="K13" s="29">
        <f t="shared" si="0"/>
        <v>15.333333333333334</v>
      </c>
      <c r="L13" s="27">
        <f t="shared" si="1"/>
        <v>0.95833333333333337</v>
      </c>
      <c r="M13" s="28">
        <v>15</v>
      </c>
    </row>
    <row r="14" spans="1:17" ht="25" customHeight="1" x14ac:dyDescent="0.25">
      <c r="A14" s="4">
        <v>10</v>
      </c>
      <c r="B14" s="8" t="s">
        <v>20</v>
      </c>
      <c r="C14" s="9">
        <v>410</v>
      </c>
      <c r="D14" s="9">
        <v>40</v>
      </c>
      <c r="E14" s="9">
        <v>1</v>
      </c>
      <c r="F14" s="6">
        <v>39</v>
      </c>
      <c r="G14" s="10">
        <v>39</v>
      </c>
      <c r="H14" s="10">
        <v>39</v>
      </c>
      <c r="I14" s="90"/>
      <c r="J14" s="10">
        <v>39</v>
      </c>
      <c r="K14" s="30">
        <f t="shared" si="0"/>
        <v>39</v>
      </c>
      <c r="L14" s="27">
        <f t="shared" si="1"/>
        <v>1</v>
      </c>
      <c r="M14" s="28">
        <f>AVERAGE(G26:J26)</f>
        <v>10</v>
      </c>
    </row>
    <row r="15" spans="1:17" ht="25" customHeight="1" x14ac:dyDescent="0.25">
      <c r="A15" s="4">
        <v>11</v>
      </c>
      <c r="B15" s="8" t="s">
        <v>21</v>
      </c>
      <c r="C15" s="9">
        <v>406</v>
      </c>
      <c r="D15" s="9">
        <v>31</v>
      </c>
      <c r="E15" s="9">
        <v>1</v>
      </c>
      <c r="F15" s="6">
        <v>30</v>
      </c>
      <c r="G15" s="10">
        <v>30</v>
      </c>
      <c r="H15" s="10">
        <v>30</v>
      </c>
      <c r="I15" s="90"/>
      <c r="J15" s="10">
        <v>30</v>
      </c>
      <c r="K15" s="30">
        <f t="shared" si="0"/>
        <v>30</v>
      </c>
      <c r="L15" s="27">
        <f t="shared" si="1"/>
        <v>1</v>
      </c>
      <c r="M15" s="28">
        <f>AVERAGE(G27:J27)</f>
        <v>18.333333333333332</v>
      </c>
    </row>
    <row r="16" spans="1:17" ht="25" customHeight="1" x14ac:dyDescent="0.25">
      <c r="A16" s="4">
        <v>12</v>
      </c>
      <c r="B16" s="8" t="s">
        <v>22</v>
      </c>
      <c r="C16" s="9">
        <v>413</v>
      </c>
      <c r="D16" s="9">
        <v>29</v>
      </c>
      <c r="E16" s="9">
        <v>0</v>
      </c>
      <c r="F16" s="6">
        <v>29</v>
      </c>
      <c r="G16" s="10">
        <v>29</v>
      </c>
      <c r="H16" s="10">
        <v>29</v>
      </c>
      <c r="I16" s="91"/>
      <c r="J16" s="10">
        <v>29</v>
      </c>
      <c r="K16" s="30">
        <f t="shared" si="0"/>
        <v>29</v>
      </c>
      <c r="L16" s="27">
        <f t="shared" si="1"/>
        <v>1</v>
      </c>
      <c r="M16" s="28">
        <f>AVERAGE(G28:J28)</f>
        <v>16.666666666666668</v>
      </c>
    </row>
    <row r="17" spans="7:13" x14ac:dyDescent="0.25">
      <c r="J17" s="69"/>
      <c r="K17" s="66"/>
      <c r="L17" s="67"/>
      <c r="M17" s="66"/>
    </row>
    <row r="18" spans="7:13" x14ac:dyDescent="0.25">
      <c r="G18" s="56">
        <v>15</v>
      </c>
      <c r="H18" s="56">
        <v>10</v>
      </c>
      <c r="J18" s="69"/>
      <c r="K18" s="66"/>
      <c r="L18" s="67"/>
      <c r="M18" s="66"/>
    </row>
    <row r="19" spans="7:13" x14ac:dyDescent="0.25">
      <c r="G19" s="56">
        <v>10</v>
      </c>
      <c r="H19" s="56">
        <v>15</v>
      </c>
      <c r="J19" s="56">
        <v>10</v>
      </c>
      <c r="K19" s="66"/>
      <c r="L19" s="67"/>
      <c r="M19" s="66"/>
    </row>
    <row r="20" spans="7:13" x14ac:dyDescent="0.25">
      <c r="G20" s="56">
        <v>10</v>
      </c>
      <c r="H20" s="56">
        <v>15</v>
      </c>
      <c r="J20" s="56">
        <v>10</v>
      </c>
      <c r="K20" s="66"/>
      <c r="L20" s="67"/>
      <c r="M20" s="66"/>
    </row>
    <row r="21" spans="7:13" x14ac:dyDescent="0.25">
      <c r="G21" s="56">
        <v>5</v>
      </c>
      <c r="H21" s="56">
        <v>20</v>
      </c>
      <c r="K21" s="66"/>
      <c r="L21" s="67"/>
      <c r="M21" s="66"/>
    </row>
    <row r="22" spans="7:13" x14ac:dyDescent="0.25">
      <c r="G22" s="56">
        <v>15</v>
      </c>
      <c r="H22" s="56">
        <v>15</v>
      </c>
      <c r="K22" s="66"/>
      <c r="L22" s="67"/>
      <c r="M22" s="66"/>
    </row>
    <row r="23" spans="7:13" x14ac:dyDescent="0.25">
      <c r="G23" s="56">
        <v>15</v>
      </c>
      <c r="H23" s="56">
        <v>15</v>
      </c>
      <c r="K23" s="66"/>
      <c r="L23" s="67"/>
      <c r="M23" s="66"/>
    </row>
    <row r="24" spans="7:13" x14ac:dyDescent="0.25">
      <c r="G24" s="56">
        <v>15</v>
      </c>
      <c r="H24" s="56">
        <v>20</v>
      </c>
      <c r="J24" s="56">
        <v>10</v>
      </c>
      <c r="K24" s="66"/>
      <c r="L24" s="67"/>
      <c r="M24" s="66"/>
    </row>
    <row r="25" spans="7:13" x14ac:dyDescent="0.25">
      <c r="G25" s="56">
        <v>15</v>
      </c>
      <c r="H25" s="56">
        <v>15</v>
      </c>
      <c r="J25" s="56">
        <v>10</v>
      </c>
      <c r="L25" s="67"/>
      <c r="M25" s="45"/>
    </row>
    <row r="26" spans="7:13" x14ac:dyDescent="0.25">
      <c r="G26" s="56">
        <v>5</v>
      </c>
      <c r="H26" s="56">
        <v>10</v>
      </c>
      <c r="J26" s="56">
        <v>15</v>
      </c>
    </row>
    <row r="27" spans="7:13" x14ac:dyDescent="0.25">
      <c r="G27" s="56">
        <v>15</v>
      </c>
      <c r="H27" s="56">
        <v>20</v>
      </c>
      <c r="J27" s="56">
        <v>20</v>
      </c>
    </row>
    <row r="28" spans="7:13" x14ac:dyDescent="0.25">
      <c r="G28" s="56">
        <v>15</v>
      </c>
      <c r="H28" s="56">
        <v>20</v>
      </c>
      <c r="J28" s="56">
        <v>15</v>
      </c>
    </row>
  </sheetData>
  <mergeCells count="5">
    <mergeCell ref="A3:M3"/>
    <mergeCell ref="A1:M2"/>
    <mergeCell ref="I5:I16"/>
    <mergeCell ref="J9:J11"/>
    <mergeCell ref="J5:J6"/>
  </mergeCells>
  <phoneticPr fontId="13" type="noConversion"/>
  <printOptions horizontalCentered="1"/>
  <pageMargins left="0.70069444444444495" right="0.70069444444444495" top="1.0236111111111099" bottom="0.62986111111111098" header="0.29861111111111099" footer="0.29861111111111099"/>
  <pageSetup paperSize="9" scale="11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2"/>
  <sheetViews>
    <sheetView topLeftCell="A5" workbookViewId="0">
      <selection activeCell="M5" sqref="M5:M18"/>
    </sheetView>
  </sheetViews>
  <sheetFormatPr defaultColWidth="9" defaultRowHeight="15.75" x14ac:dyDescent="0.25"/>
  <cols>
    <col min="1" max="10" width="11.5546875" style="37" customWidth="1"/>
    <col min="11" max="12" width="11.5546875" style="38" customWidth="1"/>
    <col min="13" max="13" width="9" style="39"/>
    <col min="14" max="14" width="9.21875" style="39"/>
    <col min="15" max="16384" width="9" style="39"/>
  </cols>
  <sheetData>
    <row r="1" spans="1:14" ht="2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4" ht="25" customHeight="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4" ht="25" customHeight="1" x14ac:dyDescent="0.25">
      <c r="A3" s="95" t="s">
        <v>23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4" ht="25" customHeight="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11.07</v>
      </c>
      <c r="H4" s="3">
        <v>11.09</v>
      </c>
      <c r="I4" s="3">
        <v>11.1</v>
      </c>
      <c r="J4" s="3">
        <v>11.11</v>
      </c>
      <c r="K4" s="24" t="s">
        <v>8</v>
      </c>
      <c r="L4" s="24" t="s">
        <v>9</v>
      </c>
      <c r="M4" s="31" t="s">
        <v>10</v>
      </c>
    </row>
    <row r="5" spans="1:14" ht="25" customHeight="1" x14ac:dyDescent="0.25">
      <c r="A5" s="11">
        <f t="shared" ref="A5:A18" si="0">ROW()-4</f>
        <v>1</v>
      </c>
      <c r="B5" s="12" t="s">
        <v>24</v>
      </c>
      <c r="C5" s="13">
        <v>1106</v>
      </c>
      <c r="D5" s="14">
        <v>33</v>
      </c>
      <c r="E5" s="14">
        <v>4</v>
      </c>
      <c r="F5" s="15">
        <v>29</v>
      </c>
      <c r="G5" s="7">
        <v>29</v>
      </c>
      <c r="H5" s="97" t="s">
        <v>105</v>
      </c>
      <c r="I5" s="16">
        <v>29</v>
      </c>
      <c r="J5" s="16">
        <v>27</v>
      </c>
      <c r="K5" s="29">
        <f t="shared" ref="K5:K30" si="1">AVERAGE(G5:J5)</f>
        <v>28.333333333333332</v>
      </c>
      <c r="L5" s="27">
        <f>K5/F5</f>
        <v>0.97701149425287348</v>
      </c>
      <c r="M5" s="29">
        <f t="shared" ref="M5:M16" si="2">AVERAGE(G19:J19)</f>
        <v>11.666666666666666</v>
      </c>
      <c r="N5" s="41"/>
    </row>
    <row r="6" spans="1:14" ht="25" customHeight="1" x14ac:dyDescent="0.25">
      <c r="A6" s="11">
        <f t="shared" si="0"/>
        <v>2</v>
      </c>
      <c r="B6" s="12" t="s">
        <v>25</v>
      </c>
      <c r="C6" s="13">
        <v>1107</v>
      </c>
      <c r="D6" s="14">
        <v>33</v>
      </c>
      <c r="E6" s="14">
        <v>8</v>
      </c>
      <c r="F6" s="15">
        <v>25</v>
      </c>
      <c r="G6" s="7">
        <v>13</v>
      </c>
      <c r="H6" s="98"/>
      <c r="I6" s="16">
        <v>22</v>
      </c>
      <c r="J6" s="16">
        <v>16</v>
      </c>
      <c r="K6" s="29">
        <f t="shared" si="1"/>
        <v>17</v>
      </c>
      <c r="L6" s="27">
        <f t="shared" ref="L6:L18" si="3">K6/F6</f>
        <v>0.68</v>
      </c>
      <c r="M6" s="29">
        <f t="shared" si="2"/>
        <v>11.666666666666666</v>
      </c>
      <c r="N6" s="41"/>
    </row>
    <row r="7" spans="1:14" ht="25" customHeight="1" x14ac:dyDescent="0.25">
      <c r="A7" s="11">
        <f t="shared" si="0"/>
        <v>3</v>
      </c>
      <c r="B7" s="12" t="s">
        <v>26</v>
      </c>
      <c r="C7" s="13">
        <v>1103</v>
      </c>
      <c r="D7" s="14">
        <v>40</v>
      </c>
      <c r="E7" s="14">
        <v>7</v>
      </c>
      <c r="F7" s="15">
        <v>33</v>
      </c>
      <c r="G7" s="7">
        <v>31</v>
      </c>
      <c r="H7" s="16">
        <v>34</v>
      </c>
      <c r="I7" s="16">
        <v>29</v>
      </c>
      <c r="J7" s="16">
        <v>30</v>
      </c>
      <c r="K7" s="29">
        <f t="shared" si="1"/>
        <v>31</v>
      </c>
      <c r="L7" s="27">
        <f t="shared" si="3"/>
        <v>0.93939393939393945</v>
      </c>
      <c r="M7" s="29">
        <f t="shared" si="2"/>
        <v>13.75</v>
      </c>
      <c r="N7" s="41"/>
    </row>
    <row r="8" spans="1:14" ht="25" customHeight="1" x14ac:dyDescent="0.25">
      <c r="A8" s="11">
        <f t="shared" si="0"/>
        <v>4</v>
      </c>
      <c r="B8" s="12" t="s">
        <v>27</v>
      </c>
      <c r="C8" s="13">
        <v>1104</v>
      </c>
      <c r="D8" s="14">
        <v>37</v>
      </c>
      <c r="E8" s="14">
        <v>5</v>
      </c>
      <c r="F8" s="15">
        <v>32</v>
      </c>
      <c r="G8" s="7">
        <v>31</v>
      </c>
      <c r="H8" s="16">
        <v>30</v>
      </c>
      <c r="I8" s="16">
        <v>32</v>
      </c>
      <c r="J8" s="16">
        <v>29</v>
      </c>
      <c r="K8" s="29">
        <f t="shared" si="1"/>
        <v>30.5</v>
      </c>
      <c r="L8" s="27">
        <f t="shared" si="3"/>
        <v>0.953125</v>
      </c>
      <c r="M8" s="29">
        <f t="shared" si="2"/>
        <v>13.75</v>
      </c>
      <c r="N8" s="41"/>
    </row>
    <row r="9" spans="1:14" ht="25" customHeight="1" x14ac:dyDescent="0.25">
      <c r="A9" s="11">
        <f t="shared" si="0"/>
        <v>5</v>
      </c>
      <c r="B9" s="12" t="s">
        <v>28</v>
      </c>
      <c r="C9" s="13">
        <v>1105</v>
      </c>
      <c r="D9" s="14">
        <v>38</v>
      </c>
      <c r="E9" s="14">
        <v>6</v>
      </c>
      <c r="F9" s="15">
        <v>32</v>
      </c>
      <c r="G9" s="7">
        <v>18</v>
      </c>
      <c r="H9" s="16">
        <v>32</v>
      </c>
      <c r="I9" s="16">
        <v>29</v>
      </c>
      <c r="J9" s="16">
        <v>29</v>
      </c>
      <c r="K9" s="29">
        <f t="shared" si="1"/>
        <v>27</v>
      </c>
      <c r="L9" s="27">
        <f t="shared" si="3"/>
        <v>0.84375</v>
      </c>
      <c r="M9" s="29">
        <f t="shared" si="2"/>
        <v>17.5</v>
      </c>
      <c r="N9" s="41"/>
    </row>
    <row r="10" spans="1:14" ht="25" customHeight="1" x14ac:dyDescent="0.25">
      <c r="A10" s="11">
        <f t="shared" si="0"/>
        <v>6</v>
      </c>
      <c r="B10" s="12" t="s">
        <v>29</v>
      </c>
      <c r="C10" s="13">
        <v>809</v>
      </c>
      <c r="D10" s="14">
        <v>24</v>
      </c>
      <c r="E10" s="14">
        <v>0</v>
      </c>
      <c r="F10" s="15">
        <v>24</v>
      </c>
      <c r="G10" s="7">
        <v>24</v>
      </c>
      <c r="H10" s="97" t="s">
        <v>105</v>
      </c>
      <c r="I10" s="16">
        <v>22</v>
      </c>
      <c r="J10" s="16">
        <v>21</v>
      </c>
      <c r="K10" s="29">
        <f t="shared" si="1"/>
        <v>22.333333333333332</v>
      </c>
      <c r="L10" s="27">
        <f t="shared" si="3"/>
        <v>0.93055555555555547</v>
      </c>
      <c r="M10" s="29">
        <f t="shared" si="2"/>
        <v>18.333333333333332</v>
      </c>
      <c r="N10" s="41"/>
    </row>
    <row r="11" spans="1:14" ht="25" customHeight="1" x14ac:dyDescent="0.25">
      <c r="A11" s="11">
        <f t="shared" si="0"/>
        <v>7</v>
      </c>
      <c r="B11" s="12" t="s">
        <v>30</v>
      </c>
      <c r="C11" s="13">
        <v>810</v>
      </c>
      <c r="D11" s="14">
        <v>24</v>
      </c>
      <c r="E11" s="14">
        <v>1</v>
      </c>
      <c r="F11" s="15">
        <v>23</v>
      </c>
      <c r="G11" s="7">
        <v>23</v>
      </c>
      <c r="H11" s="99"/>
      <c r="I11" s="16">
        <v>23</v>
      </c>
      <c r="J11" s="16">
        <v>22</v>
      </c>
      <c r="K11" s="29">
        <f t="shared" si="1"/>
        <v>22.666666666666668</v>
      </c>
      <c r="L11" s="27">
        <f t="shared" si="3"/>
        <v>0.98550724637681164</v>
      </c>
      <c r="M11" s="29">
        <f t="shared" si="2"/>
        <v>18.333333333333332</v>
      </c>
      <c r="N11" s="41"/>
    </row>
    <row r="12" spans="1:14" ht="25" customHeight="1" x14ac:dyDescent="0.25">
      <c r="A12" s="11">
        <f t="shared" si="0"/>
        <v>8</v>
      </c>
      <c r="B12" s="12" t="s">
        <v>31</v>
      </c>
      <c r="C12" s="13">
        <v>1109</v>
      </c>
      <c r="D12" s="14">
        <v>26</v>
      </c>
      <c r="E12" s="14">
        <v>5</v>
      </c>
      <c r="F12" s="15">
        <v>21</v>
      </c>
      <c r="G12" s="7">
        <v>16</v>
      </c>
      <c r="H12" s="99"/>
      <c r="I12" s="16">
        <v>20</v>
      </c>
      <c r="J12" s="16">
        <v>20</v>
      </c>
      <c r="K12" s="29">
        <f t="shared" si="1"/>
        <v>18.666666666666668</v>
      </c>
      <c r="L12" s="27">
        <f t="shared" si="3"/>
        <v>0.88888888888888895</v>
      </c>
      <c r="M12" s="29">
        <f t="shared" si="2"/>
        <v>18.333333333333332</v>
      </c>
      <c r="N12" s="41"/>
    </row>
    <row r="13" spans="1:14" ht="25" customHeight="1" x14ac:dyDescent="0.25">
      <c r="A13" s="11">
        <f t="shared" si="0"/>
        <v>9</v>
      </c>
      <c r="B13" s="12" t="s">
        <v>32</v>
      </c>
      <c r="C13" s="13">
        <v>811</v>
      </c>
      <c r="D13" s="14">
        <v>22</v>
      </c>
      <c r="E13" s="14">
        <v>1</v>
      </c>
      <c r="F13" s="15">
        <v>21</v>
      </c>
      <c r="G13" s="7">
        <v>20</v>
      </c>
      <c r="H13" s="99"/>
      <c r="I13" s="16">
        <v>17</v>
      </c>
      <c r="J13" s="16">
        <v>20</v>
      </c>
      <c r="K13" s="29">
        <f t="shared" si="1"/>
        <v>19</v>
      </c>
      <c r="L13" s="27">
        <f t="shared" si="3"/>
        <v>0.90476190476190477</v>
      </c>
      <c r="M13" s="29">
        <f t="shared" si="2"/>
        <v>13.333333333333334</v>
      </c>
      <c r="N13" s="41"/>
    </row>
    <row r="14" spans="1:14" ht="25" customHeight="1" x14ac:dyDescent="0.25">
      <c r="A14" s="11">
        <f t="shared" si="0"/>
        <v>10</v>
      </c>
      <c r="B14" s="12" t="s">
        <v>33</v>
      </c>
      <c r="C14" s="13">
        <v>1108</v>
      </c>
      <c r="D14" s="14">
        <v>34</v>
      </c>
      <c r="E14" s="14">
        <v>2</v>
      </c>
      <c r="F14" s="15">
        <v>32</v>
      </c>
      <c r="G14" s="7">
        <v>32</v>
      </c>
      <c r="H14" s="99"/>
      <c r="I14" s="16">
        <v>32</v>
      </c>
      <c r="J14" s="16">
        <v>29</v>
      </c>
      <c r="K14" s="29">
        <f t="shared" si="1"/>
        <v>31</v>
      </c>
      <c r="L14" s="27">
        <f t="shared" si="3"/>
        <v>0.96875</v>
      </c>
      <c r="M14" s="29">
        <f t="shared" si="2"/>
        <v>15</v>
      </c>
      <c r="N14" s="41"/>
    </row>
    <row r="15" spans="1:14" ht="25" customHeight="1" x14ac:dyDescent="0.25">
      <c r="A15" s="11">
        <f t="shared" si="0"/>
        <v>11</v>
      </c>
      <c r="B15" s="12" t="s">
        <v>34</v>
      </c>
      <c r="C15" s="13">
        <v>1110</v>
      </c>
      <c r="D15" s="14">
        <v>31</v>
      </c>
      <c r="E15" s="14">
        <v>0</v>
      </c>
      <c r="F15" s="15">
        <v>31</v>
      </c>
      <c r="G15" s="7">
        <v>29</v>
      </c>
      <c r="H15" s="99"/>
      <c r="I15" s="16">
        <v>29</v>
      </c>
      <c r="J15" s="16">
        <v>29</v>
      </c>
      <c r="K15" s="29">
        <f t="shared" si="1"/>
        <v>29</v>
      </c>
      <c r="L15" s="27">
        <f t="shared" si="3"/>
        <v>0.93548387096774188</v>
      </c>
      <c r="M15" s="29">
        <f t="shared" si="2"/>
        <v>13.333333333333334</v>
      </c>
      <c r="N15" s="41"/>
    </row>
    <row r="16" spans="1:14" ht="25" customHeight="1" x14ac:dyDescent="0.25">
      <c r="A16" s="11">
        <f t="shared" si="0"/>
        <v>12</v>
      </c>
      <c r="B16" s="12" t="s">
        <v>35</v>
      </c>
      <c r="C16" s="13">
        <v>1111</v>
      </c>
      <c r="D16" s="14">
        <v>31</v>
      </c>
      <c r="E16" s="14">
        <v>0</v>
      </c>
      <c r="F16" s="15">
        <v>31</v>
      </c>
      <c r="G16" s="7">
        <v>21</v>
      </c>
      <c r="H16" s="99"/>
      <c r="I16" s="16">
        <v>26</v>
      </c>
      <c r="J16" s="16">
        <v>23</v>
      </c>
      <c r="K16" s="29">
        <f t="shared" si="1"/>
        <v>23.333333333333332</v>
      </c>
      <c r="L16" s="27">
        <f t="shared" si="3"/>
        <v>0.75268817204301075</v>
      </c>
      <c r="M16" s="29">
        <f t="shared" si="2"/>
        <v>11.666666666666666</v>
      </c>
      <c r="N16" s="41"/>
    </row>
    <row r="17" spans="1:14" ht="25" customHeight="1" x14ac:dyDescent="0.25">
      <c r="A17" s="11">
        <f t="shared" si="0"/>
        <v>13</v>
      </c>
      <c r="B17" s="12" t="s">
        <v>36</v>
      </c>
      <c r="C17" s="13">
        <v>904</v>
      </c>
      <c r="D17" s="14">
        <v>28</v>
      </c>
      <c r="E17" s="14">
        <v>1</v>
      </c>
      <c r="F17" s="15">
        <v>27</v>
      </c>
      <c r="G17" s="7">
        <v>24</v>
      </c>
      <c r="H17" s="99"/>
      <c r="I17" s="16">
        <v>24</v>
      </c>
      <c r="J17" s="16">
        <v>27</v>
      </c>
      <c r="K17" s="29">
        <f t="shared" si="1"/>
        <v>25</v>
      </c>
      <c r="L17" s="27">
        <f t="shared" si="3"/>
        <v>0.92592592592592593</v>
      </c>
      <c r="M17" s="29">
        <v>18.75</v>
      </c>
      <c r="N17" s="41"/>
    </row>
    <row r="18" spans="1:14" ht="25" customHeight="1" x14ac:dyDescent="0.25">
      <c r="A18" s="11">
        <f t="shared" si="0"/>
        <v>14</v>
      </c>
      <c r="B18" s="12" t="s">
        <v>37</v>
      </c>
      <c r="C18" s="13">
        <v>812</v>
      </c>
      <c r="D18" s="14">
        <v>19</v>
      </c>
      <c r="E18" s="14">
        <v>3</v>
      </c>
      <c r="F18" s="15">
        <v>16</v>
      </c>
      <c r="G18" s="7">
        <v>15</v>
      </c>
      <c r="H18" s="98"/>
      <c r="I18" s="16">
        <v>12</v>
      </c>
      <c r="J18" s="16">
        <v>14</v>
      </c>
      <c r="K18" s="29">
        <f t="shared" si="1"/>
        <v>13.666666666666666</v>
      </c>
      <c r="L18" s="27">
        <f t="shared" si="3"/>
        <v>0.85416666666666663</v>
      </c>
      <c r="M18" s="29">
        <v>20</v>
      </c>
      <c r="N18" s="41"/>
    </row>
    <row r="19" spans="1:14" ht="25" customHeight="1" x14ac:dyDescent="0.25">
      <c r="A19" s="56"/>
      <c r="B19" s="57"/>
      <c r="C19" s="58"/>
      <c r="D19" s="59"/>
      <c r="E19" s="59"/>
      <c r="F19" s="60"/>
      <c r="G19" s="61">
        <v>15</v>
      </c>
      <c r="H19" s="62"/>
      <c r="I19" s="62">
        <v>5</v>
      </c>
      <c r="J19" s="62">
        <v>15</v>
      </c>
      <c r="K19" s="66">
        <f t="shared" si="1"/>
        <v>11.666666666666666</v>
      </c>
      <c r="L19" s="67"/>
      <c r="M19" s="66"/>
      <c r="N19" s="41"/>
    </row>
    <row r="20" spans="1:14" ht="25" customHeight="1" x14ac:dyDescent="0.25">
      <c r="A20" s="56"/>
      <c r="B20" s="57"/>
      <c r="C20" s="58"/>
      <c r="D20" s="59"/>
      <c r="E20" s="59"/>
      <c r="F20" s="60"/>
      <c r="G20" s="61">
        <v>10</v>
      </c>
      <c r="H20" s="62"/>
      <c r="I20" s="62">
        <v>15</v>
      </c>
      <c r="J20" s="62">
        <v>10</v>
      </c>
      <c r="K20" s="66">
        <f t="shared" si="1"/>
        <v>11.666666666666666</v>
      </c>
      <c r="L20" s="67"/>
      <c r="M20" s="66"/>
      <c r="N20" s="41"/>
    </row>
    <row r="21" spans="1:14" ht="23.45" customHeight="1" x14ac:dyDescent="0.25">
      <c r="A21" s="53"/>
      <c r="B21" s="53"/>
      <c r="C21" s="63"/>
      <c r="D21" s="96"/>
      <c r="E21" s="96"/>
      <c r="F21" s="96"/>
      <c r="G21" s="64">
        <v>15</v>
      </c>
      <c r="H21" s="40">
        <v>10</v>
      </c>
      <c r="I21" s="40">
        <v>15</v>
      </c>
      <c r="J21" s="40">
        <v>15</v>
      </c>
      <c r="K21" s="66">
        <f t="shared" si="1"/>
        <v>13.75</v>
      </c>
      <c r="L21" s="66"/>
      <c r="M21" s="66"/>
      <c r="N21" s="41"/>
    </row>
    <row r="22" spans="1:14" x14ac:dyDescent="0.25">
      <c r="A22" s="50"/>
      <c r="B22" s="50"/>
      <c r="C22" s="50"/>
      <c r="D22" s="50"/>
      <c r="E22" s="50"/>
      <c r="F22" s="50"/>
      <c r="G22" s="40">
        <v>20</v>
      </c>
      <c r="H22" s="40">
        <v>10</v>
      </c>
      <c r="I22" s="40">
        <v>10</v>
      </c>
      <c r="J22" s="40">
        <v>15</v>
      </c>
      <c r="K22" s="66">
        <f t="shared" si="1"/>
        <v>13.75</v>
      </c>
      <c r="L22" s="66"/>
      <c r="M22" s="66"/>
      <c r="N22" s="41"/>
    </row>
    <row r="23" spans="1:14" x14ac:dyDescent="0.25">
      <c r="A23" s="50"/>
      <c r="B23" s="50"/>
      <c r="C23" s="50"/>
      <c r="D23" s="50"/>
      <c r="E23" s="50"/>
      <c r="F23" s="50"/>
      <c r="G23" s="40">
        <v>20</v>
      </c>
      <c r="H23" s="40">
        <v>15</v>
      </c>
      <c r="I23" s="40">
        <v>20</v>
      </c>
      <c r="J23" s="40">
        <v>15</v>
      </c>
      <c r="K23" s="66">
        <f t="shared" si="1"/>
        <v>17.5</v>
      </c>
      <c r="L23" s="66"/>
      <c r="M23" s="66"/>
      <c r="N23" s="41"/>
    </row>
    <row r="24" spans="1:14" x14ac:dyDescent="0.25">
      <c r="A24" s="50"/>
      <c r="B24" s="65"/>
      <c r="C24" s="65"/>
      <c r="D24" s="49"/>
      <c r="E24" s="49"/>
      <c r="F24" s="50"/>
      <c r="G24" s="40">
        <v>15</v>
      </c>
      <c r="H24" s="40"/>
      <c r="I24" s="40">
        <v>20</v>
      </c>
      <c r="J24" s="40">
        <v>20</v>
      </c>
      <c r="K24" s="66">
        <f t="shared" si="1"/>
        <v>18.333333333333332</v>
      </c>
      <c r="L24" s="66"/>
      <c r="M24" s="66"/>
      <c r="N24" s="41"/>
    </row>
    <row r="25" spans="1:14" x14ac:dyDescent="0.25">
      <c r="A25" s="50"/>
      <c r="B25" s="50"/>
      <c r="C25" s="50"/>
      <c r="D25" s="50"/>
      <c r="E25" s="50"/>
      <c r="F25" s="50"/>
      <c r="G25" s="40">
        <v>20</v>
      </c>
      <c r="H25" s="40"/>
      <c r="I25" s="40">
        <v>15</v>
      </c>
      <c r="J25" s="40">
        <v>20</v>
      </c>
      <c r="K25" s="66">
        <f t="shared" si="1"/>
        <v>18.333333333333332</v>
      </c>
      <c r="L25" s="66"/>
      <c r="M25" s="66"/>
      <c r="N25" s="41"/>
    </row>
    <row r="26" spans="1:14" x14ac:dyDescent="0.25">
      <c r="G26" s="40">
        <v>15</v>
      </c>
      <c r="H26" s="40"/>
      <c r="I26" s="40">
        <v>20</v>
      </c>
      <c r="J26" s="40">
        <v>20</v>
      </c>
      <c r="K26" s="66">
        <f t="shared" si="1"/>
        <v>18.333333333333332</v>
      </c>
      <c r="L26" s="66"/>
      <c r="M26" s="66"/>
      <c r="N26" s="41"/>
    </row>
    <row r="27" spans="1:14" x14ac:dyDescent="0.25">
      <c r="G27" s="40">
        <v>15</v>
      </c>
      <c r="H27" s="40"/>
      <c r="I27" s="40">
        <v>15</v>
      </c>
      <c r="J27" s="40">
        <v>10</v>
      </c>
      <c r="K27" s="66">
        <f t="shared" si="1"/>
        <v>13.333333333333334</v>
      </c>
      <c r="L27" s="66"/>
      <c r="M27" s="66"/>
      <c r="N27" s="41"/>
    </row>
    <row r="28" spans="1:14" x14ac:dyDescent="0.25">
      <c r="G28" s="40">
        <v>15</v>
      </c>
      <c r="H28" s="40"/>
      <c r="I28" s="40">
        <v>15</v>
      </c>
      <c r="J28" s="40">
        <v>15</v>
      </c>
      <c r="K28" s="66">
        <f t="shared" si="1"/>
        <v>15</v>
      </c>
      <c r="L28" s="66"/>
      <c r="M28" s="66"/>
      <c r="N28" s="41"/>
    </row>
    <row r="29" spans="1:14" x14ac:dyDescent="0.25">
      <c r="G29" s="40">
        <v>15</v>
      </c>
      <c r="H29" s="40"/>
      <c r="I29" s="40">
        <v>15</v>
      </c>
      <c r="J29" s="40">
        <v>10</v>
      </c>
      <c r="K29" s="66">
        <f t="shared" si="1"/>
        <v>13.333333333333334</v>
      </c>
      <c r="L29" s="66"/>
      <c r="M29" s="66"/>
      <c r="N29" s="41"/>
    </row>
    <row r="30" spans="1:14" x14ac:dyDescent="0.25">
      <c r="G30" s="40">
        <v>10</v>
      </c>
      <c r="H30" s="40"/>
      <c r="I30" s="40">
        <v>10</v>
      </c>
      <c r="J30" s="40">
        <v>15</v>
      </c>
      <c r="K30" s="66">
        <f t="shared" si="1"/>
        <v>11.666666666666666</v>
      </c>
      <c r="L30" s="66"/>
      <c r="M30" s="66"/>
      <c r="N30" s="41"/>
    </row>
    <row r="31" spans="1:14" x14ac:dyDescent="0.25">
      <c r="G31" s="71" t="s">
        <v>100</v>
      </c>
      <c r="I31" s="71" t="s">
        <v>100</v>
      </c>
      <c r="J31" s="71" t="s">
        <v>101</v>
      </c>
      <c r="M31" s="52"/>
    </row>
    <row r="32" spans="1:14" x14ac:dyDescent="0.25">
      <c r="G32" s="71" t="s">
        <v>100</v>
      </c>
      <c r="I32" s="71" t="s">
        <v>100</v>
      </c>
      <c r="J32" s="71" t="s">
        <v>100</v>
      </c>
    </row>
  </sheetData>
  <mergeCells count="5">
    <mergeCell ref="A3:M3"/>
    <mergeCell ref="D21:F21"/>
    <mergeCell ref="A1:M2"/>
    <mergeCell ref="H5:H6"/>
    <mergeCell ref="H10:H18"/>
  </mergeCells>
  <phoneticPr fontId="13" type="noConversion"/>
  <pageMargins left="0.75" right="0.75" top="1" bottom="1" header="0.5" footer="0.5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0"/>
  <sheetViews>
    <sheetView topLeftCell="A5" workbookViewId="0">
      <selection activeCell="M5" sqref="M5:M17"/>
    </sheetView>
  </sheetViews>
  <sheetFormatPr defaultColWidth="9" defaultRowHeight="15.75" x14ac:dyDescent="0.25"/>
  <cols>
    <col min="1" max="1" width="11.5546875" style="37" customWidth="1"/>
    <col min="2" max="2" width="18" style="37" customWidth="1"/>
    <col min="3" max="10" width="11.5546875" style="37" customWidth="1"/>
    <col min="11" max="12" width="11.5546875" style="38" customWidth="1"/>
    <col min="13" max="14" width="9.21875" style="39"/>
    <col min="15" max="16384" width="9" style="39"/>
  </cols>
  <sheetData>
    <row r="1" spans="1:14" ht="25" customHeight="1" x14ac:dyDescent="0.2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5" customHeight="1" x14ac:dyDescent="0.25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4" ht="25" customHeight="1" x14ac:dyDescent="0.25">
      <c r="A3" s="85" t="s">
        <v>38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1:14" ht="25" customHeight="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11.07</v>
      </c>
      <c r="H4" s="3">
        <v>11.09</v>
      </c>
      <c r="I4" s="3">
        <v>11.1</v>
      </c>
      <c r="J4" s="3">
        <v>11.11</v>
      </c>
      <c r="K4" s="20" t="s">
        <v>8</v>
      </c>
      <c r="L4" s="20" t="s">
        <v>9</v>
      </c>
      <c r="M4" s="31" t="s">
        <v>10</v>
      </c>
    </row>
    <row r="5" spans="1:14" ht="25" customHeight="1" x14ac:dyDescent="0.25">
      <c r="A5" s="11">
        <f t="shared" ref="A5:A17" si="0">ROW()-4</f>
        <v>1</v>
      </c>
      <c r="B5" s="12" t="s">
        <v>39</v>
      </c>
      <c r="C5" s="17">
        <v>506</v>
      </c>
      <c r="D5" s="18">
        <v>33</v>
      </c>
      <c r="E5" s="18">
        <v>2</v>
      </c>
      <c r="F5" s="18">
        <v>31</v>
      </c>
      <c r="G5" s="7">
        <v>21</v>
      </c>
      <c r="H5" s="7">
        <v>22</v>
      </c>
      <c r="I5" s="106" t="s">
        <v>105</v>
      </c>
      <c r="J5" s="7">
        <v>22</v>
      </c>
      <c r="K5" s="7">
        <f>AVERAGE(J5,G5:H5)</f>
        <v>21.666666666666668</v>
      </c>
      <c r="L5" s="32">
        <v>0.995</v>
      </c>
      <c r="M5" s="7">
        <f>AVERAGE(G18:J18)</f>
        <v>18.333333333333332</v>
      </c>
      <c r="N5" s="41"/>
    </row>
    <row r="6" spans="1:14" ht="25" customHeight="1" x14ac:dyDescent="0.25">
      <c r="A6" s="11">
        <f t="shared" si="0"/>
        <v>2</v>
      </c>
      <c r="B6" s="12" t="s">
        <v>40</v>
      </c>
      <c r="C6" s="17">
        <v>507</v>
      </c>
      <c r="D6" s="18">
        <v>33</v>
      </c>
      <c r="E6" s="18">
        <v>2</v>
      </c>
      <c r="F6" s="18">
        <v>31</v>
      </c>
      <c r="G6" s="7">
        <v>29</v>
      </c>
      <c r="H6" s="70" t="s">
        <v>105</v>
      </c>
      <c r="I6" s="107"/>
      <c r="J6" s="7">
        <v>27</v>
      </c>
      <c r="K6" s="7">
        <f>AVERAGE(G6:J6)</f>
        <v>28</v>
      </c>
      <c r="L6" s="32">
        <f>K6/F6</f>
        <v>0.90322580645161288</v>
      </c>
      <c r="M6" s="7">
        <f>AVERAGE(G19:J19)</f>
        <v>20</v>
      </c>
      <c r="N6" s="41"/>
    </row>
    <row r="7" spans="1:14" ht="25" customHeight="1" x14ac:dyDescent="0.25">
      <c r="A7" s="11">
        <f t="shared" si="0"/>
        <v>3</v>
      </c>
      <c r="B7" s="12" t="s">
        <v>41</v>
      </c>
      <c r="C7" s="17">
        <v>410</v>
      </c>
      <c r="D7" s="18">
        <v>39</v>
      </c>
      <c r="E7" s="18">
        <v>9</v>
      </c>
      <c r="F7" s="18">
        <v>30</v>
      </c>
      <c r="G7" s="7">
        <v>30</v>
      </c>
      <c r="H7" s="7">
        <v>29</v>
      </c>
      <c r="I7" s="107"/>
      <c r="J7" s="7">
        <v>30</v>
      </c>
      <c r="K7" s="7">
        <f>AVERAGE(G7:J7)</f>
        <v>29.666666666666668</v>
      </c>
      <c r="L7" s="32">
        <f t="shared" ref="L7:L17" si="1">K7/F7</f>
        <v>0.98888888888888893</v>
      </c>
      <c r="M7" s="7">
        <f>AVERAGE(G20:J20)</f>
        <v>20</v>
      </c>
      <c r="N7" s="41"/>
    </row>
    <row r="8" spans="1:14" ht="25" customHeight="1" x14ac:dyDescent="0.25">
      <c r="A8" s="11">
        <f t="shared" si="0"/>
        <v>4</v>
      </c>
      <c r="B8" s="12" t="s">
        <v>42</v>
      </c>
      <c r="C8" s="17">
        <v>411</v>
      </c>
      <c r="D8" s="18">
        <v>39</v>
      </c>
      <c r="E8" s="18">
        <v>6</v>
      </c>
      <c r="F8" s="18">
        <v>33</v>
      </c>
      <c r="G8" s="7">
        <v>30</v>
      </c>
      <c r="H8" s="7">
        <v>30</v>
      </c>
      <c r="I8" s="107"/>
      <c r="J8" s="7">
        <v>19</v>
      </c>
      <c r="K8" s="7">
        <f>AVERAGE(G8:J8)</f>
        <v>26.333333333333332</v>
      </c>
      <c r="L8" s="32">
        <f t="shared" si="1"/>
        <v>0.7979797979797979</v>
      </c>
      <c r="M8" s="7">
        <f>AVERAGE(G21:J21)</f>
        <v>20</v>
      </c>
      <c r="N8" s="41"/>
    </row>
    <row r="9" spans="1:14" ht="25" customHeight="1" x14ac:dyDescent="0.25">
      <c r="A9" s="11">
        <f t="shared" si="0"/>
        <v>5</v>
      </c>
      <c r="B9" s="12" t="s">
        <v>43</v>
      </c>
      <c r="C9" s="17"/>
      <c r="D9" s="18"/>
      <c r="E9" s="18"/>
      <c r="F9" s="18"/>
      <c r="G9" s="7"/>
      <c r="H9" s="7"/>
      <c r="I9" s="107"/>
      <c r="J9" s="7"/>
      <c r="K9" s="7"/>
      <c r="L9" s="32"/>
      <c r="M9" s="7"/>
      <c r="N9" s="41"/>
    </row>
    <row r="10" spans="1:14" ht="25" customHeight="1" x14ac:dyDescent="0.25">
      <c r="A10" s="11">
        <f t="shared" si="0"/>
        <v>6</v>
      </c>
      <c r="B10" s="12" t="s">
        <v>44</v>
      </c>
      <c r="C10" s="17">
        <v>404</v>
      </c>
      <c r="D10" s="18">
        <v>36</v>
      </c>
      <c r="E10" s="18">
        <v>0</v>
      </c>
      <c r="F10" s="18">
        <v>36</v>
      </c>
      <c r="G10" s="7">
        <v>29</v>
      </c>
      <c r="H10" s="7">
        <v>26</v>
      </c>
      <c r="I10" s="107"/>
      <c r="J10" s="7">
        <v>30</v>
      </c>
      <c r="K10" s="7">
        <f t="shared" ref="K10:K17" si="2">AVERAGE(G10:J10)</f>
        <v>28.333333333333332</v>
      </c>
      <c r="L10" s="32">
        <f t="shared" si="1"/>
        <v>0.78703703703703698</v>
      </c>
      <c r="M10" s="7">
        <f>AVERAGE(G23:J23)</f>
        <v>13.333333333333334</v>
      </c>
      <c r="N10" s="41"/>
    </row>
    <row r="11" spans="1:14" ht="25" customHeight="1" x14ac:dyDescent="0.25">
      <c r="A11" s="11">
        <f t="shared" si="0"/>
        <v>7</v>
      </c>
      <c r="B11" s="12" t="s">
        <v>45</v>
      </c>
      <c r="C11" s="17">
        <v>405</v>
      </c>
      <c r="D11" s="18">
        <v>36</v>
      </c>
      <c r="E11" s="18">
        <v>3</v>
      </c>
      <c r="F11" s="18">
        <v>33</v>
      </c>
      <c r="G11" s="7">
        <v>33</v>
      </c>
      <c r="H11" s="7">
        <v>33</v>
      </c>
      <c r="I11" s="107"/>
      <c r="J11" s="7">
        <v>33</v>
      </c>
      <c r="K11" s="7">
        <f t="shared" si="2"/>
        <v>33</v>
      </c>
      <c r="L11" s="32">
        <f t="shared" si="1"/>
        <v>1</v>
      </c>
      <c r="M11" s="7">
        <f>AVERAGE(G24:J24)</f>
        <v>16.666666666666668</v>
      </c>
      <c r="N11" s="41"/>
    </row>
    <row r="12" spans="1:14" customFormat="1" ht="25" customHeight="1" x14ac:dyDescent="0.25">
      <c r="A12" s="11">
        <f t="shared" si="0"/>
        <v>8</v>
      </c>
      <c r="B12" s="12" t="s">
        <v>46</v>
      </c>
      <c r="C12" s="17">
        <v>406</v>
      </c>
      <c r="D12" s="18">
        <v>34</v>
      </c>
      <c r="E12" s="18">
        <v>1</v>
      </c>
      <c r="F12" s="18">
        <v>33</v>
      </c>
      <c r="G12" s="7">
        <v>27</v>
      </c>
      <c r="H12" s="7">
        <v>33</v>
      </c>
      <c r="I12" s="107"/>
      <c r="J12" s="7">
        <v>30</v>
      </c>
      <c r="K12" s="7">
        <f t="shared" si="2"/>
        <v>30</v>
      </c>
      <c r="L12" s="32">
        <f t="shared" si="1"/>
        <v>0.90909090909090906</v>
      </c>
      <c r="M12" s="7"/>
      <c r="N12" s="41"/>
    </row>
    <row r="13" spans="1:14" customFormat="1" ht="25" customHeight="1" x14ac:dyDescent="0.25">
      <c r="A13" s="11">
        <f t="shared" si="0"/>
        <v>9</v>
      </c>
      <c r="B13" s="12" t="s">
        <v>47</v>
      </c>
      <c r="C13" s="17">
        <v>408</v>
      </c>
      <c r="D13" s="18">
        <v>38</v>
      </c>
      <c r="E13" s="18">
        <v>0</v>
      </c>
      <c r="F13" s="18">
        <v>38</v>
      </c>
      <c r="G13" s="7">
        <v>25</v>
      </c>
      <c r="H13" s="89" t="s">
        <v>105</v>
      </c>
      <c r="I13" s="107"/>
      <c r="J13" s="7">
        <v>32</v>
      </c>
      <c r="K13" s="7">
        <f t="shared" si="2"/>
        <v>28.5</v>
      </c>
      <c r="L13" s="32">
        <f t="shared" si="1"/>
        <v>0.75</v>
      </c>
      <c r="M13" s="7">
        <v>17.5</v>
      </c>
      <c r="N13" s="41"/>
    </row>
    <row r="14" spans="1:14" customFormat="1" ht="25" customHeight="1" x14ac:dyDescent="0.25">
      <c r="A14" s="11">
        <f t="shared" si="0"/>
        <v>10</v>
      </c>
      <c r="B14" s="12" t="s">
        <v>48</v>
      </c>
      <c r="C14" s="17">
        <v>502</v>
      </c>
      <c r="D14" s="18">
        <v>27</v>
      </c>
      <c r="E14" s="18">
        <v>1</v>
      </c>
      <c r="F14" s="18">
        <v>26</v>
      </c>
      <c r="G14" s="7">
        <v>19</v>
      </c>
      <c r="H14" s="90"/>
      <c r="I14" s="107"/>
      <c r="J14" s="7">
        <v>26</v>
      </c>
      <c r="K14" s="7">
        <f t="shared" si="2"/>
        <v>22.5</v>
      </c>
      <c r="L14" s="32">
        <f t="shared" si="1"/>
        <v>0.86538461538461542</v>
      </c>
      <c r="M14" s="7">
        <v>15</v>
      </c>
      <c r="N14" s="41"/>
    </row>
    <row r="15" spans="1:14" customFormat="1" ht="25" customHeight="1" x14ac:dyDescent="0.25">
      <c r="A15" s="11">
        <f t="shared" si="0"/>
        <v>11</v>
      </c>
      <c r="B15" s="12" t="s">
        <v>49</v>
      </c>
      <c r="C15" s="17">
        <v>503</v>
      </c>
      <c r="D15" s="18">
        <v>21</v>
      </c>
      <c r="E15" s="18">
        <v>3</v>
      </c>
      <c r="F15" s="18">
        <v>18</v>
      </c>
      <c r="G15" s="7">
        <v>18</v>
      </c>
      <c r="H15" s="91"/>
      <c r="I15" s="107"/>
      <c r="J15" s="7">
        <v>18</v>
      </c>
      <c r="K15" s="7">
        <f t="shared" si="2"/>
        <v>18</v>
      </c>
      <c r="L15" s="32">
        <f t="shared" si="1"/>
        <v>1</v>
      </c>
      <c r="M15" s="7">
        <v>17.5</v>
      </c>
      <c r="N15" s="41"/>
    </row>
    <row r="16" spans="1:14" customFormat="1" ht="25" customHeight="1" x14ac:dyDescent="0.25">
      <c r="A16" s="11">
        <f t="shared" si="0"/>
        <v>12</v>
      </c>
      <c r="B16" s="12" t="s">
        <v>50</v>
      </c>
      <c r="C16" s="17">
        <v>504</v>
      </c>
      <c r="D16" s="18">
        <v>29</v>
      </c>
      <c r="E16" s="18">
        <v>0</v>
      </c>
      <c r="F16" s="18">
        <v>29</v>
      </c>
      <c r="G16" s="7">
        <v>29</v>
      </c>
      <c r="H16" s="7">
        <v>29</v>
      </c>
      <c r="I16" s="107"/>
      <c r="J16" s="7">
        <v>29</v>
      </c>
      <c r="K16" s="7">
        <f t="shared" si="2"/>
        <v>29</v>
      </c>
      <c r="L16" s="32">
        <f t="shared" si="1"/>
        <v>1</v>
      </c>
      <c r="M16" s="7">
        <v>10.7</v>
      </c>
      <c r="N16" s="41"/>
    </row>
    <row r="17" spans="1:14" s="52" customFormat="1" ht="25" customHeight="1" x14ac:dyDescent="0.25">
      <c r="A17" s="11">
        <f t="shared" si="0"/>
        <v>13</v>
      </c>
      <c r="B17" s="12" t="s">
        <v>51</v>
      </c>
      <c r="C17" s="17">
        <v>505</v>
      </c>
      <c r="D17" s="18">
        <v>16</v>
      </c>
      <c r="E17" s="18">
        <v>1</v>
      </c>
      <c r="F17" s="18">
        <v>15</v>
      </c>
      <c r="G17" s="7">
        <v>15</v>
      </c>
      <c r="H17" s="79" t="s">
        <v>105</v>
      </c>
      <c r="I17" s="107"/>
      <c r="J17" s="7">
        <v>15</v>
      </c>
      <c r="K17" s="7">
        <f t="shared" si="2"/>
        <v>15</v>
      </c>
      <c r="L17" s="32">
        <f t="shared" si="1"/>
        <v>1</v>
      </c>
      <c r="M17" s="7">
        <v>18.75</v>
      </c>
      <c r="N17" s="41"/>
    </row>
    <row r="18" spans="1:14" ht="25" customHeight="1" x14ac:dyDescent="0.25">
      <c r="A18" s="53"/>
      <c r="B18" s="53"/>
      <c r="C18" s="53"/>
      <c r="D18" s="53"/>
      <c r="E18" s="53"/>
      <c r="F18" s="53"/>
      <c r="G18" s="40">
        <v>15</v>
      </c>
      <c r="H18" s="54">
        <v>20</v>
      </c>
      <c r="I18" s="40"/>
      <c r="J18" s="40">
        <v>20</v>
      </c>
      <c r="K18" s="55"/>
      <c r="N18" s="41"/>
    </row>
    <row r="19" spans="1:14" x14ac:dyDescent="0.25">
      <c r="G19" s="40">
        <v>20</v>
      </c>
      <c r="H19" s="54"/>
      <c r="I19" s="40"/>
      <c r="J19" s="40">
        <v>20</v>
      </c>
      <c r="N19" s="41"/>
    </row>
    <row r="20" spans="1:14" x14ac:dyDescent="0.25">
      <c r="G20" s="40">
        <v>20</v>
      </c>
      <c r="H20" s="54">
        <v>20</v>
      </c>
      <c r="I20" s="40"/>
      <c r="J20" s="40">
        <v>20</v>
      </c>
      <c r="K20" s="40"/>
      <c r="N20" s="41"/>
    </row>
    <row r="21" spans="1:14" x14ac:dyDescent="0.25">
      <c r="G21" s="40">
        <v>20</v>
      </c>
      <c r="H21" s="54">
        <v>20</v>
      </c>
      <c r="I21" s="40"/>
      <c r="J21" s="40">
        <v>20</v>
      </c>
      <c r="N21" s="41"/>
    </row>
    <row r="22" spans="1:14" x14ac:dyDescent="0.25">
      <c r="G22" s="40"/>
      <c r="H22" s="54"/>
      <c r="I22" s="40"/>
      <c r="J22" s="40"/>
      <c r="N22" s="41"/>
    </row>
    <row r="23" spans="1:14" x14ac:dyDescent="0.25">
      <c r="G23" s="40">
        <v>10</v>
      </c>
      <c r="H23" s="54">
        <v>20</v>
      </c>
      <c r="I23" s="40"/>
      <c r="J23" s="40">
        <v>10</v>
      </c>
      <c r="N23" s="41"/>
    </row>
    <row r="24" spans="1:14" x14ac:dyDescent="0.25">
      <c r="G24" s="40">
        <v>20</v>
      </c>
      <c r="H24" s="54">
        <v>20</v>
      </c>
      <c r="I24" s="40"/>
      <c r="J24" s="40">
        <v>10</v>
      </c>
      <c r="N24" s="41"/>
    </row>
    <row r="25" spans="1:14" x14ac:dyDescent="0.25">
      <c r="G25" s="40">
        <v>20</v>
      </c>
      <c r="H25" s="71" t="s">
        <v>100</v>
      </c>
      <c r="I25" s="40"/>
      <c r="J25" s="40">
        <v>15</v>
      </c>
      <c r="N25" s="41"/>
    </row>
    <row r="26" spans="1:14" x14ac:dyDescent="0.25">
      <c r="G26" s="71" t="s">
        <v>100</v>
      </c>
      <c r="J26" s="71" t="s">
        <v>100</v>
      </c>
    </row>
    <row r="27" spans="1:14" x14ac:dyDescent="0.25">
      <c r="G27" s="71" t="s">
        <v>100</v>
      </c>
      <c r="J27" s="71" t="s">
        <v>100</v>
      </c>
    </row>
    <row r="28" spans="1:14" x14ac:dyDescent="0.25">
      <c r="G28" s="71" t="s">
        <v>101</v>
      </c>
      <c r="J28" s="71" t="s">
        <v>100</v>
      </c>
    </row>
    <row r="29" spans="1:14" x14ac:dyDescent="0.25">
      <c r="G29" s="71" t="s">
        <v>100</v>
      </c>
      <c r="H29" s="71" t="s">
        <v>100</v>
      </c>
      <c r="J29" s="71" t="s">
        <v>101</v>
      </c>
    </row>
    <row r="30" spans="1:14" x14ac:dyDescent="0.25">
      <c r="G30" s="71" t="s">
        <v>100</v>
      </c>
    </row>
  </sheetData>
  <mergeCells count="4">
    <mergeCell ref="A3:M3"/>
    <mergeCell ref="A1:M2"/>
    <mergeCell ref="I5:I17"/>
    <mergeCell ref="H13:H15"/>
  </mergeCells>
  <phoneticPr fontId="13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workbookViewId="0">
      <selection activeCell="M5" sqref="M5:M15"/>
    </sheetView>
  </sheetViews>
  <sheetFormatPr defaultColWidth="9" defaultRowHeight="15.75" x14ac:dyDescent="0.25"/>
  <cols>
    <col min="1" max="10" width="11.5546875" style="37" customWidth="1"/>
    <col min="11" max="11" width="11.5546875" style="38" customWidth="1"/>
    <col min="12" max="12" width="12.6640625" style="38"/>
    <col min="13" max="16384" width="9" style="39"/>
  </cols>
  <sheetData>
    <row r="1" spans="1:14" ht="2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4" ht="25" customHeight="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4" ht="25" customHeight="1" x14ac:dyDescent="0.25">
      <c r="A3" s="95" t="s">
        <v>52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4" ht="25" customHeight="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11.07</v>
      </c>
      <c r="H4" s="3">
        <v>11.09</v>
      </c>
      <c r="I4" s="3">
        <v>11.1</v>
      </c>
      <c r="J4" s="3">
        <v>11.11</v>
      </c>
      <c r="K4" s="24" t="s">
        <v>8</v>
      </c>
      <c r="L4" s="24" t="s">
        <v>9</v>
      </c>
      <c r="M4" s="31" t="s">
        <v>10</v>
      </c>
    </row>
    <row r="5" spans="1:14" ht="25" customHeight="1" x14ac:dyDescent="0.25">
      <c r="A5" s="11">
        <f t="shared" ref="A5:A15" si="0">ROW()-4</f>
        <v>1</v>
      </c>
      <c r="B5" s="12" t="s">
        <v>53</v>
      </c>
      <c r="C5" s="8">
        <v>504</v>
      </c>
      <c r="D5" s="19">
        <v>32</v>
      </c>
      <c r="E5" s="19">
        <v>3</v>
      </c>
      <c r="F5" s="19">
        <v>29</v>
      </c>
      <c r="G5" s="20">
        <v>29</v>
      </c>
      <c r="H5" s="71" t="s">
        <v>107</v>
      </c>
      <c r="I5" s="20">
        <v>29</v>
      </c>
      <c r="J5" s="108" t="s">
        <v>105</v>
      </c>
      <c r="K5" s="33">
        <f t="shared" ref="K5:K25" si="1">AVERAGE(G5:J5)</f>
        <v>29</v>
      </c>
      <c r="L5" s="34">
        <f>K5/F5</f>
        <v>1</v>
      </c>
      <c r="M5" s="29">
        <f t="shared" ref="M5:M14" si="2">AVERAGE(G16:J16)</f>
        <v>15</v>
      </c>
      <c r="N5" s="41"/>
    </row>
    <row r="6" spans="1:14" ht="25" customHeight="1" x14ac:dyDescent="0.25">
      <c r="A6" s="11">
        <f t="shared" si="0"/>
        <v>2</v>
      </c>
      <c r="B6" s="12" t="s">
        <v>54</v>
      </c>
      <c r="C6" s="8">
        <v>502</v>
      </c>
      <c r="D6" s="19">
        <v>29</v>
      </c>
      <c r="E6" s="19">
        <v>5</v>
      </c>
      <c r="F6" s="19">
        <v>24</v>
      </c>
      <c r="G6" s="20">
        <v>24</v>
      </c>
      <c r="H6" s="20">
        <v>19</v>
      </c>
      <c r="I6" s="20">
        <v>24</v>
      </c>
      <c r="J6" s="109"/>
      <c r="K6" s="33">
        <f t="shared" si="1"/>
        <v>22.333333333333332</v>
      </c>
      <c r="L6" s="34">
        <f t="shared" ref="L6:L15" si="3">K6/F6</f>
        <v>0.93055555555555547</v>
      </c>
      <c r="M6" s="29">
        <f t="shared" si="2"/>
        <v>20</v>
      </c>
      <c r="N6" s="41"/>
    </row>
    <row r="7" spans="1:14" ht="25" customHeight="1" x14ac:dyDescent="0.25">
      <c r="A7" s="11">
        <f t="shared" si="0"/>
        <v>3</v>
      </c>
      <c r="B7" s="12" t="s">
        <v>55</v>
      </c>
      <c r="C7" s="8">
        <v>503</v>
      </c>
      <c r="D7" s="21">
        <v>37</v>
      </c>
      <c r="E7" s="21">
        <v>2</v>
      </c>
      <c r="F7" s="19">
        <v>35</v>
      </c>
      <c r="G7" s="20">
        <v>35</v>
      </c>
      <c r="H7" s="20">
        <v>33</v>
      </c>
      <c r="I7" s="71" t="s">
        <v>109</v>
      </c>
      <c r="J7" s="74" t="s">
        <v>100</v>
      </c>
      <c r="K7" s="33">
        <f t="shared" si="1"/>
        <v>34</v>
      </c>
      <c r="L7" s="34">
        <f t="shared" si="3"/>
        <v>0.97142857142857142</v>
      </c>
      <c r="M7" s="29">
        <f t="shared" si="2"/>
        <v>13.75</v>
      </c>
      <c r="N7" s="41"/>
    </row>
    <row r="8" spans="1:14" ht="25" customHeight="1" x14ac:dyDescent="0.25">
      <c r="A8" s="11">
        <f t="shared" si="0"/>
        <v>4</v>
      </c>
      <c r="B8" s="12" t="s">
        <v>56</v>
      </c>
      <c r="C8" s="8">
        <v>507</v>
      </c>
      <c r="D8" s="21">
        <v>36</v>
      </c>
      <c r="E8" s="21">
        <v>3</v>
      </c>
      <c r="F8" s="19">
        <v>33</v>
      </c>
      <c r="G8" s="20">
        <v>24</v>
      </c>
      <c r="H8" s="20">
        <v>28</v>
      </c>
      <c r="I8" s="80">
        <v>33</v>
      </c>
      <c r="J8" s="74" t="s">
        <v>108</v>
      </c>
      <c r="K8" s="33">
        <f t="shared" si="1"/>
        <v>28.333333333333332</v>
      </c>
      <c r="L8" s="34">
        <f t="shared" si="3"/>
        <v>0.85858585858585856</v>
      </c>
      <c r="M8" s="29">
        <f t="shared" si="2"/>
        <v>13.75</v>
      </c>
      <c r="N8" s="41"/>
    </row>
    <row r="9" spans="1:14" ht="25" customHeight="1" x14ac:dyDescent="0.25">
      <c r="A9" s="11">
        <f t="shared" si="0"/>
        <v>5</v>
      </c>
      <c r="B9" s="12" t="s">
        <v>57</v>
      </c>
      <c r="C9" s="8">
        <v>526</v>
      </c>
      <c r="D9" s="21">
        <v>17</v>
      </c>
      <c r="E9" s="21">
        <v>1</v>
      </c>
      <c r="F9" s="19">
        <v>16</v>
      </c>
      <c r="G9" s="20">
        <v>8</v>
      </c>
      <c r="H9" s="20">
        <v>14</v>
      </c>
      <c r="I9" s="20">
        <v>16</v>
      </c>
      <c r="J9" s="109" t="s">
        <v>105</v>
      </c>
      <c r="K9" s="33">
        <f t="shared" si="1"/>
        <v>12.666666666666666</v>
      </c>
      <c r="L9" s="34">
        <f t="shared" si="3"/>
        <v>0.79166666666666663</v>
      </c>
      <c r="M9" s="29">
        <f t="shared" si="2"/>
        <v>17.5</v>
      </c>
      <c r="N9" s="41"/>
    </row>
    <row r="10" spans="1:14" ht="25" customHeight="1" x14ac:dyDescent="0.25">
      <c r="A10" s="11">
        <f t="shared" si="0"/>
        <v>6</v>
      </c>
      <c r="B10" s="12" t="s">
        <v>58</v>
      </c>
      <c r="C10" s="8">
        <v>524</v>
      </c>
      <c r="D10" s="21">
        <v>33</v>
      </c>
      <c r="E10" s="21">
        <v>0</v>
      </c>
      <c r="F10" s="19">
        <v>33</v>
      </c>
      <c r="G10" s="20">
        <v>21</v>
      </c>
      <c r="H10" s="20">
        <v>15</v>
      </c>
      <c r="I10" s="20">
        <v>20</v>
      </c>
      <c r="J10" s="109"/>
      <c r="K10" s="33">
        <f t="shared" si="1"/>
        <v>18.666666666666668</v>
      </c>
      <c r="L10" s="34">
        <f t="shared" si="3"/>
        <v>0.56565656565656575</v>
      </c>
      <c r="M10" s="29">
        <f t="shared" si="2"/>
        <v>20</v>
      </c>
      <c r="N10" s="41"/>
    </row>
    <row r="11" spans="1:14" ht="25" customHeight="1" x14ac:dyDescent="0.25">
      <c r="A11" s="11">
        <f t="shared" si="0"/>
        <v>7</v>
      </c>
      <c r="B11" s="12" t="s">
        <v>59</v>
      </c>
      <c r="C11" s="8">
        <v>527</v>
      </c>
      <c r="D11" s="21">
        <v>31</v>
      </c>
      <c r="E11" s="21">
        <v>0</v>
      </c>
      <c r="F11" s="19">
        <v>31</v>
      </c>
      <c r="G11" s="20">
        <v>31</v>
      </c>
      <c r="H11" s="74" t="s">
        <v>110</v>
      </c>
      <c r="I11" s="20">
        <v>30</v>
      </c>
      <c r="J11" s="109"/>
      <c r="K11" s="33">
        <f t="shared" si="1"/>
        <v>30.5</v>
      </c>
      <c r="L11" s="34">
        <f t="shared" si="3"/>
        <v>0.9838709677419355</v>
      </c>
      <c r="M11" s="29">
        <f t="shared" si="2"/>
        <v>11.666666666666666</v>
      </c>
      <c r="N11" s="41"/>
    </row>
    <row r="12" spans="1:14" ht="25" customHeight="1" x14ac:dyDescent="0.25">
      <c r="A12" s="11">
        <f t="shared" si="0"/>
        <v>8</v>
      </c>
      <c r="B12" s="12" t="s">
        <v>60</v>
      </c>
      <c r="C12" s="8">
        <v>505</v>
      </c>
      <c r="D12" s="21">
        <v>32</v>
      </c>
      <c r="E12" s="21">
        <v>3</v>
      </c>
      <c r="F12" s="19">
        <v>29</v>
      </c>
      <c r="G12" s="20">
        <v>21</v>
      </c>
      <c r="H12" s="20">
        <v>28</v>
      </c>
      <c r="I12" s="20">
        <v>22</v>
      </c>
      <c r="J12" s="109"/>
      <c r="K12" s="33">
        <f t="shared" si="1"/>
        <v>23.666666666666668</v>
      </c>
      <c r="L12" s="34">
        <f t="shared" si="3"/>
        <v>0.81609195402298851</v>
      </c>
      <c r="M12" s="29">
        <f t="shared" si="2"/>
        <v>11.666666666666666</v>
      </c>
      <c r="N12" s="41"/>
    </row>
    <row r="13" spans="1:14" ht="25" customHeight="1" x14ac:dyDescent="0.25">
      <c r="A13" s="11">
        <f t="shared" si="0"/>
        <v>9</v>
      </c>
      <c r="B13" s="12" t="s">
        <v>61</v>
      </c>
      <c r="C13" s="8">
        <v>506</v>
      </c>
      <c r="D13" s="8">
        <v>34</v>
      </c>
      <c r="E13" s="8">
        <v>2</v>
      </c>
      <c r="F13" s="19">
        <v>32</v>
      </c>
      <c r="G13" s="20">
        <v>24</v>
      </c>
      <c r="H13" s="20">
        <v>24</v>
      </c>
      <c r="I13" s="20">
        <v>17</v>
      </c>
      <c r="J13" s="109"/>
      <c r="K13" s="33">
        <f t="shared" si="1"/>
        <v>21.666666666666668</v>
      </c>
      <c r="L13" s="34">
        <f t="shared" si="3"/>
        <v>0.67708333333333337</v>
      </c>
      <c r="M13" s="29">
        <f t="shared" si="2"/>
        <v>17.5</v>
      </c>
      <c r="N13" s="41"/>
    </row>
    <row r="14" spans="1:14" ht="25" customHeight="1" x14ac:dyDescent="0.25">
      <c r="A14" s="11">
        <f t="shared" si="0"/>
        <v>10</v>
      </c>
      <c r="B14" s="12" t="s">
        <v>62</v>
      </c>
      <c r="C14" s="8">
        <v>523</v>
      </c>
      <c r="D14" s="8">
        <v>22</v>
      </c>
      <c r="E14" s="8">
        <v>5</v>
      </c>
      <c r="F14" s="19">
        <v>17</v>
      </c>
      <c r="G14" s="20">
        <v>17</v>
      </c>
      <c r="H14" s="20">
        <v>17</v>
      </c>
      <c r="I14" s="20">
        <v>17</v>
      </c>
      <c r="J14" s="109"/>
      <c r="K14" s="33">
        <f t="shared" si="1"/>
        <v>17</v>
      </c>
      <c r="L14" s="34">
        <v>1</v>
      </c>
      <c r="M14" s="29">
        <f t="shared" si="2"/>
        <v>17.5</v>
      </c>
      <c r="N14" s="41"/>
    </row>
    <row r="15" spans="1:14" ht="25" customHeight="1" x14ac:dyDescent="0.25">
      <c r="A15" s="11">
        <f t="shared" si="0"/>
        <v>11</v>
      </c>
      <c r="B15" s="12" t="s">
        <v>63</v>
      </c>
      <c r="C15" s="8">
        <v>522</v>
      </c>
      <c r="D15" s="8">
        <v>37</v>
      </c>
      <c r="E15" s="8">
        <v>2</v>
      </c>
      <c r="F15" s="19">
        <v>35</v>
      </c>
      <c r="G15" s="20">
        <v>21</v>
      </c>
      <c r="H15" s="20">
        <v>22</v>
      </c>
      <c r="I15" s="20">
        <v>34</v>
      </c>
      <c r="J15" s="110"/>
      <c r="K15" s="33">
        <f t="shared" si="1"/>
        <v>25.666666666666668</v>
      </c>
      <c r="L15" s="34">
        <f t="shared" si="3"/>
        <v>0.73333333333333339</v>
      </c>
      <c r="M15" s="29">
        <v>12.5</v>
      </c>
      <c r="N15" s="41"/>
    </row>
    <row r="16" spans="1:14" ht="16.95" customHeight="1" x14ac:dyDescent="0.25">
      <c r="A16" s="48"/>
      <c r="B16" s="48"/>
      <c r="C16" s="48"/>
      <c r="D16" s="48"/>
      <c r="E16" s="48"/>
      <c r="F16" s="48"/>
      <c r="G16" s="49">
        <v>15</v>
      </c>
      <c r="H16" s="49">
        <v>15</v>
      </c>
      <c r="I16" s="73" t="s">
        <v>103</v>
      </c>
      <c r="J16" s="50"/>
      <c r="K16" s="51">
        <f t="shared" si="1"/>
        <v>15</v>
      </c>
      <c r="L16" s="48"/>
    </row>
    <row r="17" spans="7:11" x14ac:dyDescent="0.25">
      <c r="G17" s="40">
        <v>20</v>
      </c>
      <c r="H17" s="40">
        <v>20</v>
      </c>
      <c r="I17" s="71" t="s">
        <v>104</v>
      </c>
      <c r="K17" s="51">
        <f t="shared" si="1"/>
        <v>20</v>
      </c>
    </row>
    <row r="18" spans="7:11" x14ac:dyDescent="0.25">
      <c r="G18" s="40">
        <v>15</v>
      </c>
      <c r="H18" s="40">
        <v>15</v>
      </c>
      <c r="I18" s="40">
        <v>10</v>
      </c>
      <c r="J18" s="40">
        <v>15</v>
      </c>
      <c r="K18" s="43">
        <f t="shared" si="1"/>
        <v>13.75</v>
      </c>
    </row>
    <row r="19" spans="7:11" x14ac:dyDescent="0.25">
      <c r="G19" s="40">
        <v>20</v>
      </c>
      <c r="H19" s="40">
        <v>15</v>
      </c>
      <c r="I19" s="40">
        <v>5</v>
      </c>
      <c r="J19" s="40">
        <v>15</v>
      </c>
      <c r="K19" s="38">
        <f t="shared" si="1"/>
        <v>13.75</v>
      </c>
    </row>
    <row r="20" spans="7:11" x14ac:dyDescent="0.25">
      <c r="G20" s="40">
        <v>20</v>
      </c>
      <c r="H20" s="40">
        <v>15</v>
      </c>
      <c r="K20" s="38">
        <f t="shared" si="1"/>
        <v>17.5</v>
      </c>
    </row>
    <row r="21" spans="7:11" x14ac:dyDescent="0.25">
      <c r="G21" s="40">
        <v>20</v>
      </c>
      <c r="H21" s="40">
        <v>20</v>
      </c>
      <c r="I21" s="40"/>
      <c r="J21" s="40"/>
      <c r="K21" s="38">
        <f t="shared" si="1"/>
        <v>20</v>
      </c>
    </row>
    <row r="22" spans="7:11" x14ac:dyDescent="0.25">
      <c r="G22" s="40">
        <v>15</v>
      </c>
      <c r="H22" s="40">
        <v>15</v>
      </c>
      <c r="I22" s="40">
        <v>5</v>
      </c>
      <c r="J22" s="40"/>
      <c r="K22" s="38">
        <f t="shared" si="1"/>
        <v>11.666666666666666</v>
      </c>
    </row>
    <row r="23" spans="7:11" x14ac:dyDescent="0.25">
      <c r="G23" s="40">
        <v>15</v>
      </c>
      <c r="H23" s="40">
        <v>15</v>
      </c>
      <c r="I23" s="40">
        <v>5</v>
      </c>
      <c r="J23" s="40"/>
      <c r="K23" s="38">
        <f t="shared" si="1"/>
        <v>11.666666666666666</v>
      </c>
    </row>
    <row r="24" spans="7:11" x14ac:dyDescent="0.25">
      <c r="G24" s="40">
        <v>20</v>
      </c>
      <c r="H24" s="40">
        <v>15</v>
      </c>
      <c r="K24" s="38">
        <f t="shared" si="1"/>
        <v>17.5</v>
      </c>
    </row>
    <row r="25" spans="7:11" x14ac:dyDescent="0.25">
      <c r="G25" s="40">
        <v>20</v>
      </c>
      <c r="H25" s="40">
        <v>15</v>
      </c>
      <c r="I25" s="40"/>
      <c r="J25" s="40"/>
      <c r="K25" s="38">
        <f t="shared" si="1"/>
        <v>17.5</v>
      </c>
    </row>
    <row r="26" spans="7:11" x14ac:dyDescent="0.25">
      <c r="G26" s="71" t="s">
        <v>101</v>
      </c>
      <c r="H26" s="71" t="s">
        <v>100</v>
      </c>
    </row>
  </sheetData>
  <mergeCells count="4">
    <mergeCell ref="A3:M3"/>
    <mergeCell ref="A1:M2"/>
    <mergeCell ref="J5:J6"/>
    <mergeCell ref="J9:J15"/>
  </mergeCells>
  <phoneticPr fontId="13" type="noConversion"/>
  <printOptions horizontalCentered="1" verticalCentered="1"/>
  <pageMargins left="0.74803149606299202" right="0.74803149606299202" top="0.98425196850393704" bottom="0.98425196850393704" header="0.511811023622047" footer="0.511811023622047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9"/>
  <sheetViews>
    <sheetView topLeftCell="A4" workbookViewId="0">
      <selection activeCell="M8" sqref="M8"/>
    </sheetView>
  </sheetViews>
  <sheetFormatPr defaultColWidth="9" defaultRowHeight="14.55" x14ac:dyDescent="0.25"/>
  <cols>
    <col min="1" max="10" width="11.5546875" style="1" customWidth="1"/>
    <col min="11" max="12" width="11.5546875" style="44" customWidth="1"/>
    <col min="13" max="16384" width="9" style="1"/>
  </cols>
  <sheetData>
    <row r="1" spans="1:14" ht="2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4" ht="25" customHeight="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4" ht="25" customHeight="1" x14ac:dyDescent="0.25">
      <c r="A3" s="95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4" ht="25" customHeight="1" x14ac:dyDescent="0.25">
      <c r="A4" s="72" t="s">
        <v>2</v>
      </c>
      <c r="B4" s="72" t="s">
        <v>3</v>
      </c>
      <c r="C4" s="72" t="s">
        <v>4</v>
      </c>
      <c r="D4" s="72" t="s">
        <v>5</v>
      </c>
      <c r="E4" s="72" t="s">
        <v>6</v>
      </c>
      <c r="F4" s="72" t="s">
        <v>7</v>
      </c>
      <c r="G4" s="3">
        <v>11.07</v>
      </c>
      <c r="H4" s="3">
        <v>11.09</v>
      </c>
      <c r="I4" s="3">
        <v>11.1</v>
      </c>
      <c r="J4" s="3">
        <v>11.11</v>
      </c>
      <c r="K4" s="24" t="s">
        <v>8</v>
      </c>
      <c r="L4" s="24" t="s">
        <v>9</v>
      </c>
      <c r="M4" s="20" t="s">
        <v>10</v>
      </c>
    </row>
    <row r="5" spans="1:14" ht="25" customHeight="1" x14ac:dyDescent="0.25">
      <c r="A5" s="20">
        <v>1</v>
      </c>
      <c r="B5" s="18" t="s">
        <v>66</v>
      </c>
      <c r="C5" s="18">
        <v>403</v>
      </c>
      <c r="D5" s="22" t="s">
        <v>67</v>
      </c>
      <c r="E5" s="22" t="s">
        <v>68</v>
      </c>
      <c r="F5" s="78" t="s">
        <v>102</v>
      </c>
      <c r="G5" s="20">
        <v>23</v>
      </c>
      <c r="H5" s="20">
        <v>24</v>
      </c>
      <c r="I5" s="20">
        <v>24</v>
      </c>
      <c r="J5" s="20">
        <v>25</v>
      </c>
      <c r="K5" s="33">
        <f t="shared" ref="K5:K15" si="0">AVERAGE(G5:J5)</f>
        <v>24</v>
      </c>
      <c r="L5" s="34">
        <f>K5/F5</f>
        <v>0.92307692307692313</v>
      </c>
      <c r="M5" s="29">
        <f t="shared" ref="M5:M15" si="1">AVERAGE(G17:J17)</f>
        <v>16.25</v>
      </c>
      <c r="N5" s="46"/>
    </row>
    <row r="6" spans="1:14" ht="25" customHeight="1" x14ac:dyDescent="0.25">
      <c r="A6" s="20">
        <v>2</v>
      </c>
      <c r="B6" s="18" t="s">
        <v>69</v>
      </c>
      <c r="C6" s="18">
        <v>404</v>
      </c>
      <c r="D6" s="22" t="s">
        <v>67</v>
      </c>
      <c r="E6" s="22" t="s">
        <v>70</v>
      </c>
      <c r="F6" s="23">
        <v>25</v>
      </c>
      <c r="G6" s="20">
        <v>25</v>
      </c>
      <c r="H6" s="20">
        <v>25</v>
      </c>
      <c r="I6" s="20">
        <v>25</v>
      </c>
      <c r="J6" s="20">
        <v>25</v>
      </c>
      <c r="K6" s="33">
        <f t="shared" si="0"/>
        <v>25</v>
      </c>
      <c r="L6" s="34">
        <f t="shared" ref="L6:L16" si="2">K6/F6</f>
        <v>1</v>
      </c>
      <c r="M6" s="29">
        <f t="shared" si="1"/>
        <v>13.75</v>
      </c>
      <c r="N6" s="46"/>
    </row>
    <row r="7" spans="1:14" ht="25" customHeight="1" x14ac:dyDescent="0.25">
      <c r="A7" s="20">
        <v>3</v>
      </c>
      <c r="B7" s="18" t="s">
        <v>71</v>
      </c>
      <c r="C7" s="18">
        <v>405</v>
      </c>
      <c r="D7" s="22" t="s">
        <v>67</v>
      </c>
      <c r="E7" s="22" t="s">
        <v>64</v>
      </c>
      <c r="F7" s="23">
        <v>21</v>
      </c>
      <c r="G7" s="20">
        <v>17</v>
      </c>
      <c r="H7" s="20">
        <v>21</v>
      </c>
      <c r="I7" s="20">
        <v>21</v>
      </c>
      <c r="J7" s="20">
        <v>20</v>
      </c>
      <c r="K7" s="33">
        <f t="shared" si="0"/>
        <v>19.75</v>
      </c>
      <c r="L7" s="34">
        <f t="shared" si="2"/>
        <v>0.94047619047619047</v>
      </c>
      <c r="M7" s="29">
        <f t="shared" si="1"/>
        <v>16.25</v>
      </c>
      <c r="N7" s="46"/>
    </row>
    <row r="8" spans="1:14" ht="25" customHeight="1" x14ac:dyDescent="0.25">
      <c r="A8" s="20">
        <v>4</v>
      </c>
      <c r="B8" s="18" t="s">
        <v>72</v>
      </c>
      <c r="C8" s="18">
        <v>406</v>
      </c>
      <c r="D8" s="22" t="s">
        <v>67</v>
      </c>
      <c r="E8" s="22" t="s">
        <v>68</v>
      </c>
      <c r="F8" s="23">
        <v>28</v>
      </c>
      <c r="G8" s="20">
        <v>28</v>
      </c>
      <c r="H8" s="20">
        <v>27</v>
      </c>
      <c r="I8" s="20">
        <v>27</v>
      </c>
      <c r="J8" s="20">
        <v>28</v>
      </c>
      <c r="K8" s="33">
        <f t="shared" si="0"/>
        <v>27.5</v>
      </c>
      <c r="L8" s="34">
        <f t="shared" si="2"/>
        <v>0.9821428571428571</v>
      </c>
      <c r="M8" s="33">
        <f t="shared" si="1"/>
        <v>13.75</v>
      </c>
      <c r="N8" s="46"/>
    </row>
    <row r="9" spans="1:14" ht="25" customHeight="1" x14ac:dyDescent="0.25">
      <c r="A9" s="20">
        <v>5</v>
      </c>
      <c r="B9" s="18" t="s">
        <v>73</v>
      </c>
      <c r="C9" s="18">
        <v>407</v>
      </c>
      <c r="D9" s="22" t="s">
        <v>74</v>
      </c>
      <c r="E9" s="22" t="s">
        <v>70</v>
      </c>
      <c r="F9" s="23">
        <v>25</v>
      </c>
      <c r="G9" s="20">
        <v>23</v>
      </c>
      <c r="H9" s="20">
        <v>23</v>
      </c>
      <c r="I9" s="20">
        <v>23</v>
      </c>
      <c r="J9" s="20">
        <v>24</v>
      </c>
      <c r="K9" s="33">
        <f t="shared" si="0"/>
        <v>23.25</v>
      </c>
      <c r="L9" s="34">
        <f t="shared" si="2"/>
        <v>0.93</v>
      </c>
      <c r="M9" s="29">
        <f t="shared" si="1"/>
        <v>16.25</v>
      </c>
      <c r="N9" s="46"/>
    </row>
    <row r="10" spans="1:14" ht="25" customHeight="1" x14ac:dyDescent="0.25">
      <c r="A10" s="20">
        <v>6</v>
      </c>
      <c r="B10" s="18" t="s">
        <v>75</v>
      </c>
      <c r="C10" s="18">
        <v>408</v>
      </c>
      <c r="D10" s="22" t="s">
        <v>76</v>
      </c>
      <c r="E10" s="22" t="s">
        <v>77</v>
      </c>
      <c r="F10" s="23">
        <v>24</v>
      </c>
      <c r="G10" s="20">
        <v>23</v>
      </c>
      <c r="H10" s="20">
        <v>22</v>
      </c>
      <c r="I10" s="20">
        <v>24</v>
      </c>
      <c r="J10" s="20">
        <v>24</v>
      </c>
      <c r="K10" s="33">
        <f t="shared" si="0"/>
        <v>23.25</v>
      </c>
      <c r="L10" s="34">
        <f t="shared" si="2"/>
        <v>0.96875</v>
      </c>
      <c r="M10" s="29">
        <f t="shared" si="1"/>
        <v>15</v>
      </c>
      <c r="N10" s="46"/>
    </row>
    <row r="11" spans="1:14" ht="25" customHeight="1" x14ac:dyDescent="0.25">
      <c r="A11" s="20">
        <v>7</v>
      </c>
      <c r="B11" s="18" t="s">
        <v>78</v>
      </c>
      <c r="C11" s="18">
        <v>409</v>
      </c>
      <c r="D11" s="22" t="s">
        <v>67</v>
      </c>
      <c r="E11" s="22" t="s">
        <v>79</v>
      </c>
      <c r="F11" s="23">
        <v>21</v>
      </c>
      <c r="G11" s="20">
        <v>18</v>
      </c>
      <c r="H11" s="20">
        <v>19</v>
      </c>
      <c r="I11" s="20">
        <v>18</v>
      </c>
      <c r="J11" s="20">
        <v>19</v>
      </c>
      <c r="K11" s="33">
        <f t="shared" si="0"/>
        <v>18.5</v>
      </c>
      <c r="L11" s="34">
        <f t="shared" si="2"/>
        <v>0.88095238095238093</v>
      </c>
      <c r="M11" s="29">
        <f t="shared" si="1"/>
        <v>17.5</v>
      </c>
      <c r="N11" s="46"/>
    </row>
    <row r="12" spans="1:14" ht="25" customHeight="1" x14ac:dyDescent="0.25">
      <c r="A12" s="20">
        <v>8</v>
      </c>
      <c r="B12" s="18" t="s">
        <v>80</v>
      </c>
      <c r="C12" s="18">
        <v>410</v>
      </c>
      <c r="D12" s="22" t="s">
        <v>67</v>
      </c>
      <c r="E12" s="22" t="s">
        <v>79</v>
      </c>
      <c r="F12" s="23">
        <v>24</v>
      </c>
      <c r="G12" s="20">
        <v>23</v>
      </c>
      <c r="H12" s="20">
        <v>24</v>
      </c>
      <c r="I12" s="20">
        <v>24</v>
      </c>
      <c r="J12" s="20">
        <v>24</v>
      </c>
      <c r="K12" s="33">
        <f t="shared" si="0"/>
        <v>23.75</v>
      </c>
      <c r="L12" s="34">
        <f t="shared" si="2"/>
        <v>0.98958333333333337</v>
      </c>
      <c r="M12" s="29">
        <f t="shared" si="1"/>
        <v>11.25</v>
      </c>
      <c r="N12" s="46"/>
    </row>
    <row r="13" spans="1:14" ht="25" customHeight="1" x14ac:dyDescent="0.25">
      <c r="A13" s="20">
        <v>9</v>
      </c>
      <c r="B13" s="18" t="s">
        <v>81</v>
      </c>
      <c r="C13" s="18">
        <v>411</v>
      </c>
      <c r="D13" s="22" t="s">
        <v>67</v>
      </c>
      <c r="E13" s="22" t="s">
        <v>79</v>
      </c>
      <c r="F13" s="23">
        <v>25</v>
      </c>
      <c r="G13" s="20">
        <v>18</v>
      </c>
      <c r="H13" s="20">
        <v>23</v>
      </c>
      <c r="I13" s="20">
        <v>23</v>
      </c>
      <c r="J13" s="20">
        <v>23</v>
      </c>
      <c r="K13" s="33">
        <f t="shared" si="0"/>
        <v>21.75</v>
      </c>
      <c r="L13" s="34">
        <f t="shared" si="2"/>
        <v>0.87</v>
      </c>
      <c r="M13" s="29">
        <f t="shared" si="1"/>
        <v>17.5</v>
      </c>
      <c r="N13" s="46"/>
    </row>
    <row r="14" spans="1:14" ht="25" customHeight="1" x14ac:dyDescent="0.25">
      <c r="A14" s="20">
        <v>10</v>
      </c>
      <c r="B14" s="18" t="s">
        <v>82</v>
      </c>
      <c r="C14" s="18">
        <v>412</v>
      </c>
      <c r="D14" s="22" t="s">
        <v>67</v>
      </c>
      <c r="E14" s="22" t="s">
        <v>83</v>
      </c>
      <c r="F14" s="23">
        <v>19</v>
      </c>
      <c r="G14" s="20">
        <v>18</v>
      </c>
      <c r="H14" s="20">
        <v>18</v>
      </c>
      <c r="I14" s="20">
        <v>18</v>
      </c>
      <c r="J14" s="20">
        <v>17</v>
      </c>
      <c r="K14" s="33">
        <f t="shared" si="0"/>
        <v>17.75</v>
      </c>
      <c r="L14" s="34">
        <f t="shared" si="2"/>
        <v>0.93421052631578949</v>
      </c>
      <c r="M14" s="29">
        <f t="shared" si="1"/>
        <v>15</v>
      </c>
      <c r="N14" s="46"/>
    </row>
    <row r="15" spans="1:14" ht="25" customHeight="1" x14ac:dyDescent="0.25">
      <c r="A15" s="20">
        <v>11</v>
      </c>
      <c r="B15" s="18" t="s">
        <v>84</v>
      </c>
      <c r="C15" s="18">
        <v>413</v>
      </c>
      <c r="D15" s="22" t="s">
        <v>76</v>
      </c>
      <c r="E15" s="22" t="s">
        <v>68</v>
      </c>
      <c r="F15" s="23">
        <v>23</v>
      </c>
      <c r="G15" s="20">
        <v>18</v>
      </c>
      <c r="H15" s="20">
        <v>23</v>
      </c>
      <c r="I15" s="20">
        <v>23</v>
      </c>
      <c r="J15" s="20">
        <v>23</v>
      </c>
      <c r="K15" s="33">
        <f t="shared" si="0"/>
        <v>21.75</v>
      </c>
      <c r="L15" s="34">
        <f t="shared" si="2"/>
        <v>0.94565217391304346</v>
      </c>
      <c r="M15" s="29">
        <f t="shared" si="1"/>
        <v>15</v>
      </c>
      <c r="N15" s="46"/>
    </row>
    <row r="16" spans="1:14" ht="25" customHeight="1" x14ac:dyDescent="0.25">
      <c r="A16" s="20">
        <v>12</v>
      </c>
      <c r="B16" s="18" t="s">
        <v>85</v>
      </c>
      <c r="C16" s="18">
        <v>414</v>
      </c>
      <c r="D16" s="22" t="s">
        <v>67</v>
      </c>
      <c r="E16" s="22" t="s">
        <v>68</v>
      </c>
      <c r="F16" s="23">
        <f>D16-E16</f>
        <v>27</v>
      </c>
      <c r="G16" s="20">
        <v>24</v>
      </c>
      <c r="H16" s="20">
        <v>24</v>
      </c>
      <c r="I16" s="20">
        <v>23</v>
      </c>
      <c r="J16" s="20">
        <v>24</v>
      </c>
      <c r="K16" s="33">
        <v>26.3</v>
      </c>
      <c r="L16" s="34">
        <f t="shared" si="2"/>
        <v>0.97407407407407409</v>
      </c>
      <c r="M16" s="29">
        <f>AVERAGE(G28:J28)</f>
        <v>11.25</v>
      </c>
      <c r="N16" s="46"/>
    </row>
    <row r="17" spans="1:14" x14ac:dyDescent="0.25">
      <c r="A17" s="76"/>
      <c r="B17" s="76"/>
      <c r="C17" s="76"/>
      <c r="D17" s="76"/>
      <c r="E17" s="76"/>
      <c r="F17" s="76"/>
      <c r="G17" s="45">
        <v>20</v>
      </c>
      <c r="H17" s="45">
        <v>15</v>
      </c>
      <c r="I17" s="45">
        <v>15</v>
      </c>
      <c r="J17" s="45">
        <v>15</v>
      </c>
      <c r="K17" s="47"/>
      <c r="L17" s="77"/>
      <c r="M17" s="76"/>
      <c r="N17" s="46"/>
    </row>
    <row r="18" spans="1:14" x14ac:dyDescent="0.25">
      <c r="A18" s="76"/>
      <c r="B18" s="76"/>
      <c r="C18" s="76"/>
      <c r="D18" s="76"/>
      <c r="E18" s="76"/>
      <c r="F18" s="76"/>
      <c r="G18" s="45">
        <v>10</v>
      </c>
      <c r="H18" s="45">
        <v>10</v>
      </c>
      <c r="I18" s="45">
        <v>20</v>
      </c>
      <c r="J18" s="45">
        <v>15</v>
      </c>
      <c r="K18" s="77"/>
      <c r="L18" s="77"/>
      <c r="M18" s="76"/>
      <c r="N18" s="46"/>
    </row>
    <row r="19" spans="1:14" x14ac:dyDescent="0.25">
      <c r="A19" s="76"/>
      <c r="B19" s="76"/>
      <c r="C19" s="76"/>
      <c r="D19" s="76"/>
      <c r="E19" s="76"/>
      <c r="F19" s="76"/>
      <c r="G19" s="45">
        <v>15</v>
      </c>
      <c r="H19" s="45">
        <v>15</v>
      </c>
      <c r="I19" s="45">
        <v>15</v>
      </c>
      <c r="J19" s="45">
        <v>20</v>
      </c>
      <c r="K19" s="77"/>
      <c r="L19" s="77"/>
      <c r="M19" s="76"/>
      <c r="N19" s="46"/>
    </row>
    <row r="20" spans="1:14" x14ac:dyDescent="0.25">
      <c r="A20" s="76"/>
      <c r="B20" s="76"/>
      <c r="C20" s="76"/>
      <c r="D20" s="76"/>
      <c r="E20" s="76"/>
      <c r="F20" s="76"/>
      <c r="G20" s="45">
        <v>15</v>
      </c>
      <c r="H20" s="45">
        <v>15</v>
      </c>
      <c r="I20" s="45">
        <v>15</v>
      </c>
      <c r="J20" s="45">
        <v>10</v>
      </c>
      <c r="K20" s="77"/>
      <c r="L20" s="77"/>
      <c r="M20" s="76"/>
      <c r="N20" s="46"/>
    </row>
    <row r="21" spans="1:14" x14ac:dyDescent="0.25">
      <c r="A21" s="76"/>
      <c r="B21" s="76"/>
      <c r="C21" s="76"/>
      <c r="D21" s="76"/>
      <c r="E21" s="76"/>
      <c r="F21" s="76"/>
      <c r="G21" s="75">
        <v>15</v>
      </c>
      <c r="H21" s="45">
        <v>15</v>
      </c>
      <c r="I21" s="45">
        <v>20</v>
      </c>
      <c r="J21" s="45">
        <v>15</v>
      </c>
      <c r="K21" s="77"/>
      <c r="L21" s="77"/>
      <c r="M21" s="76"/>
      <c r="N21" s="46"/>
    </row>
    <row r="22" spans="1:14" x14ac:dyDescent="0.25">
      <c r="A22" s="76"/>
      <c r="B22" s="76"/>
      <c r="C22" s="76"/>
      <c r="D22" s="76"/>
      <c r="E22" s="76"/>
      <c r="F22" s="76"/>
      <c r="G22" s="45">
        <v>10</v>
      </c>
      <c r="H22" s="45">
        <v>15</v>
      </c>
      <c r="I22" s="45">
        <v>20</v>
      </c>
      <c r="J22" s="45">
        <v>15</v>
      </c>
      <c r="K22" s="77"/>
      <c r="L22" s="77"/>
      <c r="M22" s="76"/>
      <c r="N22" s="46"/>
    </row>
    <row r="23" spans="1:14" x14ac:dyDescent="0.25">
      <c r="A23" s="76"/>
      <c r="B23" s="76"/>
      <c r="C23" s="76"/>
      <c r="D23" s="76"/>
      <c r="E23" s="76"/>
      <c r="F23" s="76"/>
      <c r="G23" s="45">
        <v>10</v>
      </c>
      <c r="H23" s="45">
        <v>20</v>
      </c>
      <c r="I23" s="45">
        <v>20</v>
      </c>
      <c r="J23" s="45">
        <v>20</v>
      </c>
      <c r="K23" s="77"/>
      <c r="L23" s="77"/>
      <c r="M23" s="76"/>
      <c r="N23" s="46"/>
    </row>
    <row r="24" spans="1:14" x14ac:dyDescent="0.25">
      <c r="A24" s="76"/>
      <c r="B24" s="76"/>
      <c r="C24" s="76"/>
      <c r="D24" s="76"/>
      <c r="E24" s="76"/>
      <c r="F24" s="76"/>
      <c r="G24" s="45">
        <v>5</v>
      </c>
      <c r="H24" s="45">
        <v>15</v>
      </c>
      <c r="I24" s="45">
        <v>10</v>
      </c>
      <c r="J24" s="45">
        <v>15</v>
      </c>
      <c r="K24" s="77"/>
      <c r="L24" s="77"/>
      <c r="M24" s="76"/>
      <c r="N24" s="46"/>
    </row>
    <row r="25" spans="1:14" x14ac:dyDescent="0.25">
      <c r="A25" s="76"/>
      <c r="B25" s="76"/>
      <c r="C25" s="76"/>
      <c r="D25" s="76"/>
      <c r="E25" s="76"/>
      <c r="F25" s="76"/>
      <c r="G25" s="45">
        <v>20</v>
      </c>
      <c r="H25" s="45">
        <v>15</v>
      </c>
      <c r="I25" s="45">
        <v>20</v>
      </c>
      <c r="J25" s="45">
        <v>15</v>
      </c>
      <c r="K25" s="77"/>
      <c r="L25" s="77"/>
      <c r="M25" s="76"/>
      <c r="N25" s="46"/>
    </row>
    <row r="26" spans="1:14" x14ac:dyDescent="0.25">
      <c r="A26" s="76"/>
      <c r="B26" s="76"/>
      <c r="C26" s="76"/>
      <c r="D26" s="76"/>
      <c r="E26" s="76"/>
      <c r="F26" s="76"/>
      <c r="G26" s="45">
        <v>15</v>
      </c>
      <c r="H26" s="45">
        <v>15</v>
      </c>
      <c r="I26" s="45">
        <v>15</v>
      </c>
      <c r="J26" s="45">
        <v>15</v>
      </c>
      <c r="K26" s="77"/>
      <c r="L26" s="77"/>
      <c r="M26" s="76"/>
      <c r="N26" s="46"/>
    </row>
    <row r="27" spans="1:14" x14ac:dyDescent="0.25">
      <c r="A27" s="76"/>
      <c r="B27" s="76"/>
      <c r="C27" s="76"/>
      <c r="D27" s="76"/>
      <c r="E27" s="76"/>
      <c r="F27" s="76"/>
      <c r="G27" s="45">
        <v>15</v>
      </c>
      <c r="H27" s="45">
        <v>15</v>
      </c>
      <c r="I27" s="45">
        <v>15</v>
      </c>
      <c r="J27" s="45">
        <v>15</v>
      </c>
      <c r="K27" s="77"/>
      <c r="L27" s="77"/>
      <c r="M27" s="76"/>
      <c r="N27" s="46"/>
    </row>
    <row r="28" spans="1:14" x14ac:dyDescent="0.25">
      <c r="A28" s="76"/>
      <c r="B28" s="76"/>
      <c r="C28" s="76"/>
      <c r="D28" s="76"/>
      <c r="E28" s="76"/>
      <c r="F28" s="76"/>
      <c r="G28" s="45">
        <v>5</v>
      </c>
      <c r="H28" s="45">
        <v>10</v>
      </c>
      <c r="I28" s="45">
        <v>15</v>
      </c>
      <c r="J28" s="45">
        <v>15</v>
      </c>
      <c r="K28" s="77"/>
      <c r="L28" s="77"/>
      <c r="M28" s="76"/>
      <c r="N28" s="46"/>
    </row>
    <row r="29" spans="1:14" x14ac:dyDescent="0.25">
      <c r="G29" s="45"/>
      <c r="H29" s="45"/>
      <c r="I29" s="45"/>
      <c r="J29" s="45"/>
    </row>
  </sheetData>
  <mergeCells count="2">
    <mergeCell ref="A3:M3"/>
    <mergeCell ref="A1:M2"/>
  </mergeCells>
  <phoneticPr fontId="13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EU24"/>
  <sheetViews>
    <sheetView workbookViewId="0">
      <selection activeCell="M5" sqref="M5:M13"/>
    </sheetView>
  </sheetViews>
  <sheetFormatPr defaultColWidth="9" defaultRowHeight="15.75" x14ac:dyDescent="0.25"/>
  <cols>
    <col min="1" max="10" width="11.5546875" style="37" customWidth="1"/>
    <col min="11" max="12" width="11.5546875" style="38" customWidth="1"/>
    <col min="13" max="13" width="9" style="39"/>
    <col min="14" max="14" width="9.21875" style="39"/>
    <col min="15" max="16375" width="9" style="39"/>
  </cols>
  <sheetData>
    <row r="1" spans="1:14" ht="25" customHeight="1" x14ac:dyDescent="0.2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5" customHeight="1" x14ac:dyDescent="0.25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4" ht="25" customHeight="1" x14ac:dyDescent="0.25">
      <c r="A3" s="85" t="s">
        <v>65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1:14" ht="25" customHeight="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11.07</v>
      </c>
      <c r="H4" s="3">
        <v>11.0928</v>
      </c>
      <c r="I4" s="3">
        <v>11.1</v>
      </c>
      <c r="J4" s="3">
        <v>11.11</v>
      </c>
      <c r="K4" s="24" t="s">
        <v>8</v>
      </c>
      <c r="L4" s="24" t="s">
        <v>9</v>
      </c>
      <c r="M4" s="31" t="s">
        <v>10</v>
      </c>
    </row>
    <row r="5" spans="1:14" ht="25" customHeight="1" x14ac:dyDescent="0.25">
      <c r="A5" s="11">
        <f t="shared" ref="A5:A13" si="0">ROW()-4</f>
        <v>1</v>
      </c>
      <c r="B5" s="8" t="s">
        <v>86</v>
      </c>
      <c r="C5" s="35">
        <v>604</v>
      </c>
      <c r="D5" s="22" t="s">
        <v>87</v>
      </c>
      <c r="E5" s="22" t="s">
        <v>70</v>
      </c>
      <c r="F5" s="35">
        <v>30</v>
      </c>
      <c r="G5" s="20">
        <v>28</v>
      </c>
      <c r="H5" s="71" t="s">
        <v>106</v>
      </c>
      <c r="I5" s="20">
        <v>30</v>
      </c>
      <c r="J5" s="20">
        <v>23</v>
      </c>
      <c r="K5" s="36">
        <f>AVERAGE(G5,H6,I5,28)</f>
        <v>28</v>
      </c>
      <c r="L5" s="27">
        <f>K5/F5</f>
        <v>0.93333333333333335</v>
      </c>
      <c r="M5" s="29">
        <f t="shared" ref="M5:M10" si="1">AVERAGE(G14:J14)</f>
        <v>20</v>
      </c>
      <c r="N5" s="41"/>
    </row>
    <row r="6" spans="1:14" ht="25" customHeight="1" x14ac:dyDescent="0.25">
      <c r="A6" s="11">
        <f t="shared" si="0"/>
        <v>2</v>
      </c>
      <c r="B6" s="8" t="s">
        <v>88</v>
      </c>
      <c r="C6" s="35">
        <v>605</v>
      </c>
      <c r="D6" s="22" t="s">
        <v>89</v>
      </c>
      <c r="E6" s="22" t="s">
        <v>68</v>
      </c>
      <c r="F6" s="35">
        <v>28</v>
      </c>
      <c r="G6" s="20">
        <v>25</v>
      </c>
      <c r="H6" s="20">
        <v>26</v>
      </c>
      <c r="I6" s="20">
        <v>27</v>
      </c>
      <c r="J6" s="20">
        <v>28</v>
      </c>
      <c r="K6" s="36">
        <f>AVERAGE(G6,H7,I6,26)</f>
        <v>26</v>
      </c>
      <c r="L6" s="27">
        <f t="shared" ref="L6:L12" si="2">K6/F6</f>
        <v>0.9285714285714286</v>
      </c>
      <c r="M6" s="29">
        <f t="shared" si="1"/>
        <v>17.5</v>
      </c>
      <c r="N6" s="41"/>
    </row>
    <row r="7" spans="1:14" ht="25" customHeight="1" x14ac:dyDescent="0.25">
      <c r="A7" s="11">
        <f t="shared" si="0"/>
        <v>3</v>
      </c>
      <c r="B7" s="8" t="s">
        <v>90</v>
      </c>
      <c r="C7" s="35">
        <v>606</v>
      </c>
      <c r="D7" s="22" t="s">
        <v>89</v>
      </c>
      <c r="E7" s="22" t="s">
        <v>70</v>
      </c>
      <c r="F7" s="35">
        <v>29</v>
      </c>
      <c r="G7" s="20">
        <v>27</v>
      </c>
      <c r="H7" s="20">
        <v>26</v>
      </c>
      <c r="I7" s="20">
        <v>26</v>
      </c>
      <c r="J7" s="20">
        <v>25</v>
      </c>
      <c r="K7" s="36">
        <f>AVERAGE(G7,H8,I7,29)</f>
        <v>28.25</v>
      </c>
      <c r="L7" s="27">
        <f t="shared" si="2"/>
        <v>0.97413793103448276</v>
      </c>
      <c r="M7" s="29">
        <f t="shared" si="1"/>
        <v>17.5</v>
      </c>
      <c r="N7" s="41"/>
    </row>
    <row r="8" spans="1:14" ht="25" customHeight="1" x14ac:dyDescent="0.25">
      <c r="A8" s="11">
        <f t="shared" si="0"/>
        <v>4</v>
      </c>
      <c r="B8" s="8" t="s">
        <v>91</v>
      </c>
      <c r="C8" s="35">
        <v>607</v>
      </c>
      <c r="D8" s="22" t="s">
        <v>89</v>
      </c>
      <c r="E8" s="22" t="s">
        <v>70</v>
      </c>
      <c r="F8" s="35">
        <v>29</v>
      </c>
      <c r="G8" s="20">
        <v>27</v>
      </c>
      <c r="H8" s="20">
        <v>31</v>
      </c>
      <c r="I8" s="20">
        <v>25</v>
      </c>
      <c r="J8" s="20">
        <v>26</v>
      </c>
      <c r="K8" s="36">
        <f>AVERAGE(G8,H9,I8,22)</f>
        <v>25.25</v>
      </c>
      <c r="L8" s="27">
        <f t="shared" si="2"/>
        <v>0.87068965517241381</v>
      </c>
      <c r="M8" s="29">
        <f t="shared" si="1"/>
        <v>15</v>
      </c>
      <c r="N8" s="41"/>
    </row>
    <row r="9" spans="1:14" ht="25" customHeight="1" x14ac:dyDescent="0.25">
      <c r="A9" s="11">
        <f t="shared" si="0"/>
        <v>5</v>
      </c>
      <c r="B9" s="8" t="s">
        <v>92</v>
      </c>
      <c r="C9" s="35">
        <v>608</v>
      </c>
      <c r="D9" s="35">
        <v>31</v>
      </c>
      <c r="E9" s="22" t="s">
        <v>77</v>
      </c>
      <c r="F9" s="35">
        <v>27</v>
      </c>
      <c r="G9" s="20">
        <v>23</v>
      </c>
      <c r="H9" s="20">
        <v>27</v>
      </c>
      <c r="I9" s="20">
        <v>27</v>
      </c>
      <c r="J9" s="20">
        <v>25</v>
      </c>
      <c r="K9" s="36">
        <f>AVERAGE(G9,H10,I9,24)</f>
        <v>24.75</v>
      </c>
      <c r="L9" s="27">
        <f t="shared" si="2"/>
        <v>0.91666666666666663</v>
      </c>
      <c r="M9" s="29">
        <f t="shared" si="1"/>
        <v>18.75</v>
      </c>
      <c r="N9" s="41"/>
    </row>
    <row r="10" spans="1:14" ht="25" customHeight="1" x14ac:dyDescent="0.25">
      <c r="A10" s="11">
        <f t="shared" si="0"/>
        <v>6</v>
      </c>
      <c r="B10" s="8" t="s">
        <v>93</v>
      </c>
      <c r="C10" s="35">
        <v>609</v>
      </c>
      <c r="D10" s="22" t="s">
        <v>87</v>
      </c>
      <c r="E10" s="22" t="s">
        <v>94</v>
      </c>
      <c r="F10" s="35">
        <v>25</v>
      </c>
      <c r="G10" s="20">
        <v>22</v>
      </c>
      <c r="H10" s="20">
        <v>25</v>
      </c>
      <c r="I10" s="20">
        <v>25</v>
      </c>
      <c r="J10" s="20">
        <v>25</v>
      </c>
      <c r="K10" s="36">
        <f>AVERAGE(G10,H11,I10,23)</f>
        <v>24</v>
      </c>
      <c r="L10" s="27">
        <f t="shared" si="2"/>
        <v>0.96</v>
      </c>
      <c r="M10" s="29">
        <f t="shared" si="1"/>
        <v>17.5</v>
      </c>
      <c r="N10" s="41"/>
    </row>
    <row r="11" spans="1:14" ht="25" customHeight="1" x14ac:dyDescent="0.25">
      <c r="A11" s="11">
        <f t="shared" si="0"/>
        <v>7</v>
      </c>
      <c r="B11" s="8" t="s">
        <v>95</v>
      </c>
      <c r="C11" s="35">
        <v>610</v>
      </c>
      <c r="D11" s="22" t="s">
        <v>87</v>
      </c>
      <c r="E11" s="22" t="s">
        <v>68</v>
      </c>
      <c r="F11" s="35">
        <v>29</v>
      </c>
      <c r="G11" s="20">
        <v>25</v>
      </c>
      <c r="H11" s="20">
        <v>26</v>
      </c>
      <c r="I11" s="20">
        <v>27</v>
      </c>
      <c r="J11" s="20">
        <v>18</v>
      </c>
      <c r="K11" s="36">
        <f>AVERAGE(G11,H12,I11,25)</f>
        <v>23.5</v>
      </c>
      <c r="L11" s="27">
        <f t="shared" si="2"/>
        <v>0.81034482758620685</v>
      </c>
      <c r="M11" s="29">
        <f>AVERAGE(G21:J21)</f>
        <v>20</v>
      </c>
      <c r="N11" s="41"/>
    </row>
    <row r="12" spans="1:14" ht="25" customHeight="1" x14ac:dyDescent="0.25">
      <c r="A12" s="11">
        <f t="shared" si="0"/>
        <v>8</v>
      </c>
      <c r="B12" s="8" t="s">
        <v>96</v>
      </c>
      <c r="C12" s="35">
        <v>611</v>
      </c>
      <c r="D12" s="22" t="s">
        <v>89</v>
      </c>
      <c r="E12" s="22" t="s">
        <v>97</v>
      </c>
      <c r="F12" s="35">
        <v>18</v>
      </c>
      <c r="G12" s="20">
        <v>15</v>
      </c>
      <c r="H12" s="20">
        <v>17</v>
      </c>
      <c r="I12" s="20">
        <v>17</v>
      </c>
      <c r="J12" s="20">
        <v>16</v>
      </c>
      <c r="K12" s="36">
        <v>16.25</v>
      </c>
      <c r="L12" s="27">
        <f t="shared" si="2"/>
        <v>0.90277777777777779</v>
      </c>
      <c r="M12" s="29">
        <f>AVERAGE(G22:J22)</f>
        <v>18.75</v>
      </c>
      <c r="N12" s="41"/>
    </row>
    <row r="13" spans="1:14" ht="25" customHeight="1" x14ac:dyDescent="0.25">
      <c r="A13" s="11">
        <f t="shared" si="0"/>
        <v>9</v>
      </c>
      <c r="B13" s="8" t="s">
        <v>98</v>
      </c>
      <c r="C13" s="35">
        <v>612</v>
      </c>
      <c r="D13" s="22" t="s">
        <v>89</v>
      </c>
      <c r="E13" s="22" t="s">
        <v>79</v>
      </c>
      <c r="F13" s="35">
        <v>25</v>
      </c>
      <c r="G13" s="20">
        <v>23</v>
      </c>
      <c r="H13" s="20">
        <v>25</v>
      </c>
      <c r="I13" s="20">
        <v>25</v>
      </c>
      <c r="J13" s="20">
        <v>21</v>
      </c>
      <c r="K13" s="36">
        <v>23.75</v>
      </c>
      <c r="L13" s="27">
        <v>0.95</v>
      </c>
      <c r="M13" s="29">
        <f>AVERAGE(G20:J20)</f>
        <v>18.75</v>
      </c>
      <c r="N13" s="41"/>
    </row>
    <row r="14" spans="1:14" x14ac:dyDescent="0.25">
      <c r="G14" s="40">
        <v>20</v>
      </c>
      <c r="H14" s="40">
        <v>20</v>
      </c>
      <c r="I14" s="40">
        <v>20</v>
      </c>
      <c r="J14" s="40">
        <v>20</v>
      </c>
      <c r="N14" s="41"/>
    </row>
    <row r="15" spans="1:14" x14ac:dyDescent="0.25">
      <c r="G15" s="40">
        <v>20</v>
      </c>
      <c r="H15" s="40">
        <v>15</v>
      </c>
      <c r="I15" s="40">
        <v>15</v>
      </c>
      <c r="J15" s="40">
        <v>20</v>
      </c>
      <c r="N15" s="41"/>
    </row>
    <row r="16" spans="1:14" x14ac:dyDescent="0.25">
      <c r="G16" s="40">
        <v>20</v>
      </c>
      <c r="H16" s="40">
        <v>15</v>
      </c>
      <c r="I16" s="40">
        <v>15</v>
      </c>
      <c r="J16" s="40">
        <v>20</v>
      </c>
      <c r="K16" s="42"/>
      <c r="N16" s="41"/>
    </row>
    <row r="17" spans="7:14" x14ac:dyDescent="0.25">
      <c r="G17" s="40">
        <v>15</v>
      </c>
      <c r="H17" s="40">
        <v>15</v>
      </c>
      <c r="I17" s="40">
        <v>15</v>
      </c>
      <c r="J17" s="40">
        <v>15</v>
      </c>
      <c r="K17" s="42"/>
      <c r="N17" s="41"/>
    </row>
    <row r="18" spans="7:14" x14ac:dyDescent="0.25">
      <c r="G18" s="40">
        <v>15</v>
      </c>
      <c r="H18" s="40">
        <v>20</v>
      </c>
      <c r="I18" s="40">
        <v>20</v>
      </c>
      <c r="J18" s="40">
        <v>20</v>
      </c>
      <c r="K18" s="42"/>
      <c r="N18" s="41"/>
    </row>
    <row r="19" spans="7:14" x14ac:dyDescent="0.25">
      <c r="G19" s="40">
        <v>20</v>
      </c>
      <c r="H19" s="40">
        <v>15</v>
      </c>
      <c r="I19" s="40">
        <v>15</v>
      </c>
      <c r="J19" s="40">
        <v>20</v>
      </c>
      <c r="K19" s="42"/>
      <c r="N19" s="41"/>
    </row>
    <row r="20" spans="7:14" x14ac:dyDescent="0.25">
      <c r="G20" s="40">
        <v>20</v>
      </c>
      <c r="H20" s="40">
        <v>20</v>
      </c>
      <c r="I20" s="40">
        <v>15</v>
      </c>
      <c r="J20" s="40">
        <v>20</v>
      </c>
      <c r="K20" s="42"/>
      <c r="N20" s="41"/>
    </row>
    <row r="21" spans="7:14" x14ac:dyDescent="0.25">
      <c r="G21" s="40">
        <v>20</v>
      </c>
      <c r="H21" s="40">
        <v>20</v>
      </c>
      <c r="I21" s="40">
        <v>20</v>
      </c>
      <c r="J21" s="40">
        <v>20</v>
      </c>
      <c r="K21" s="42"/>
      <c r="N21" s="41"/>
    </row>
    <row r="22" spans="7:14" x14ac:dyDescent="0.25">
      <c r="G22" s="40">
        <v>15</v>
      </c>
      <c r="H22" s="40">
        <v>20</v>
      </c>
      <c r="I22" s="40">
        <v>20</v>
      </c>
      <c r="J22" s="40">
        <v>20</v>
      </c>
      <c r="K22" s="42"/>
      <c r="N22" s="41"/>
    </row>
    <row r="23" spans="7:14" x14ac:dyDescent="0.25">
      <c r="K23" s="42"/>
    </row>
    <row r="24" spans="7:14" x14ac:dyDescent="0.25">
      <c r="K24" s="43"/>
    </row>
  </sheetData>
  <mergeCells count="2">
    <mergeCell ref="A3:M3"/>
    <mergeCell ref="A1:M2"/>
  </mergeCells>
  <phoneticPr fontId="13" type="noConversion"/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5"/>
  <sheetViews>
    <sheetView tabSelected="1" zoomScale="85" zoomScaleNormal="85" workbookViewId="0">
      <selection activeCell="Q67" sqref="Q67"/>
    </sheetView>
  </sheetViews>
  <sheetFormatPr defaultColWidth="9" defaultRowHeight="14.55" x14ac:dyDescent="0.25"/>
  <cols>
    <col min="1" max="12" width="9" style="1"/>
    <col min="13" max="13" width="13.109375" style="1" customWidth="1"/>
    <col min="14" max="16384" width="9" style="1"/>
  </cols>
  <sheetData>
    <row r="1" spans="1:13" ht="14.5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14.55" customHeight="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15.75" x14ac:dyDescent="0.25">
      <c r="A3" s="85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1:13" ht="15.75" x14ac:dyDescent="0.25">
      <c r="A4" s="82" t="s">
        <v>2</v>
      </c>
      <c r="B4" s="82" t="s">
        <v>3</v>
      </c>
      <c r="C4" s="82" t="s">
        <v>4</v>
      </c>
      <c r="D4" s="82" t="s">
        <v>5</v>
      </c>
      <c r="E4" s="82" t="s">
        <v>6</v>
      </c>
      <c r="F4" s="82" t="s">
        <v>7</v>
      </c>
      <c r="G4" s="3">
        <v>11.07</v>
      </c>
      <c r="H4" s="3">
        <v>11.09</v>
      </c>
      <c r="I4" s="3">
        <v>11.1</v>
      </c>
      <c r="J4" s="3">
        <v>11.11</v>
      </c>
      <c r="K4" s="24" t="s">
        <v>8</v>
      </c>
      <c r="L4" s="25" t="s">
        <v>9</v>
      </c>
      <c r="M4" s="20" t="s">
        <v>10</v>
      </c>
    </row>
    <row r="5" spans="1:13" ht="15.75" x14ac:dyDescent="0.25">
      <c r="A5" s="4">
        <v>1</v>
      </c>
      <c r="B5" s="5" t="s">
        <v>11</v>
      </c>
      <c r="C5" s="6">
        <v>506</v>
      </c>
      <c r="D5" s="6">
        <v>33</v>
      </c>
      <c r="E5" s="6">
        <v>7</v>
      </c>
      <c r="F5" s="6">
        <v>26</v>
      </c>
      <c r="G5" s="83" t="s">
        <v>99</v>
      </c>
      <c r="H5" s="83" t="s">
        <v>99</v>
      </c>
      <c r="I5" s="89" t="s">
        <v>105</v>
      </c>
      <c r="J5" s="92" t="s">
        <v>105</v>
      </c>
      <c r="K5" s="26"/>
      <c r="L5" s="27"/>
      <c r="M5" s="28"/>
    </row>
    <row r="6" spans="1:13" ht="15.75" x14ac:dyDescent="0.25">
      <c r="A6" s="4">
        <v>2</v>
      </c>
      <c r="B6" s="5" t="s">
        <v>12</v>
      </c>
      <c r="C6" s="6">
        <v>505</v>
      </c>
      <c r="D6" s="6">
        <v>35</v>
      </c>
      <c r="E6" s="6">
        <v>5</v>
      </c>
      <c r="F6" s="6">
        <v>30</v>
      </c>
      <c r="G6" s="84">
        <v>27</v>
      </c>
      <c r="H6" s="84">
        <v>24</v>
      </c>
      <c r="I6" s="90"/>
      <c r="J6" s="94"/>
      <c r="K6" s="26">
        <f t="shared" ref="K6:K16" si="0">AVERAGE(G6:J6)</f>
        <v>25.5</v>
      </c>
      <c r="L6" s="27">
        <f t="shared" ref="L6:L16" si="1">K6/F6</f>
        <v>0.85</v>
      </c>
      <c r="M6" s="28">
        <v>15</v>
      </c>
    </row>
    <row r="7" spans="1:13" ht="15.75" x14ac:dyDescent="0.25">
      <c r="A7" s="4">
        <v>3</v>
      </c>
      <c r="B7" s="5" t="s">
        <v>13</v>
      </c>
      <c r="C7" s="6">
        <v>507</v>
      </c>
      <c r="D7" s="6">
        <v>38</v>
      </c>
      <c r="E7" s="6">
        <v>3</v>
      </c>
      <c r="F7" s="6">
        <v>35</v>
      </c>
      <c r="G7" s="84">
        <v>35</v>
      </c>
      <c r="H7" s="84">
        <v>31</v>
      </c>
      <c r="I7" s="90"/>
      <c r="J7" s="20">
        <v>35</v>
      </c>
      <c r="K7" s="26">
        <f t="shared" si="0"/>
        <v>33.666666666666664</v>
      </c>
      <c r="L7" s="27">
        <f t="shared" si="1"/>
        <v>0.96190476190476182</v>
      </c>
      <c r="M7" s="28">
        <v>15</v>
      </c>
    </row>
    <row r="8" spans="1:13" ht="15.75" x14ac:dyDescent="0.25">
      <c r="A8" s="4">
        <v>4</v>
      </c>
      <c r="B8" s="5" t="s">
        <v>14</v>
      </c>
      <c r="C8" s="6">
        <v>508</v>
      </c>
      <c r="D8" s="6">
        <v>37</v>
      </c>
      <c r="E8" s="6">
        <v>1</v>
      </c>
      <c r="F8" s="6">
        <v>36</v>
      </c>
      <c r="G8" s="84">
        <v>36</v>
      </c>
      <c r="H8" s="84">
        <v>35</v>
      </c>
      <c r="I8" s="90"/>
      <c r="J8" s="20">
        <v>34</v>
      </c>
      <c r="K8" s="26">
        <f t="shared" si="0"/>
        <v>35</v>
      </c>
      <c r="L8" s="27">
        <f t="shared" si="1"/>
        <v>0.97222222222222221</v>
      </c>
      <c r="M8" s="28">
        <v>11.666666666666666</v>
      </c>
    </row>
    <row r="9" spans="1:13" ht="15.75" x14ac:dyDescent="0.25">
      <c r="A9" s="4">
        <v>5</v>
      </c>
      <c r="B9" s="5" t="s">
        <v>15</v>
      </c>
      <c r="C9" s="6">
        <v>411</v>
      </c>
      <c r="D9" s="6">
        <v>41</v>
      </c>
      <c r="E9" s="6">
        <v>2</v>
      </c>
      <c r="F9" s="6">
        <v>39</v>
      </c>
      <c r="G9" s="84">
        <v>33</v>
      </c>
      <c r="H9" s="84">
        <v>39</v>
      </c>
      <c r="I9" s="90"/>
      <c r="J9" s="92" t="s">
        <v>105</v>
      </c>
      <c r="K9" s="26">
        <f t="shared" si="0"/>
        <v>36</v>
      </c>
      <c r="L9" s="27">
        <f t="shared" si="1"/>
        <v>0.92307692307692313</v>
      </c>
      <c r="M9" s="28">
        <v>12.5</v>
      </c>
    </row>
    <row r="10" spans="1:13" ht="15.75" x14ac:dyDescent="0.25">
      <c r="A10" s="4">
        <v>6</v>
      </c>
      <c r="B10" s="5" t="s">
        <v>16</v>
      </c>
      <c r="C10" s="6">
        <v>409</v>
      </c>
      <c r="D10" s="6">
        <v>35</v>
      </c>
      <c r="E10" s="6">
        <v>2</v>
      </c>
      <c r="F10" s="6">
        <v>33</v>
      </c>
      <c r="G10" s="84">
        <v>33</v>
      </c>
      <c r="H10" s="84">
        <v>33</v>
      </c>
      <c r="I10" s="90"/>
      <c r="J10" s="93"/>
      <c r="K10" s="26">
        <f t="shared" si="0"/>
        <v>33</v>
      </c>
      <c r="L10" s="27">
        <f t="shared" si="1"/>
        <v>1</v>
      </c>
      <c r="M10" s="28">
        <v>15</v>
      </c>
    </row>
    <row r="11" spans="1:13" ht="15.75" x14ac:dyDescent="0.25">
      <c r="A11" s="4">
        <v>7</v>
      </c>
      <c r="B11" s="5" t="s">
        <v>17</v>
      </c>
      <c r="C11" s="6">
        <v>405</v>
      </c>
      <c r="D11" s="6">
        <v>19</v>
      </c>
      <c r="E11" s="6">
        <v>0</v>
      </c>
      <c r="F11" s="6">
        <v>19</v>
      </c>
      <c r="G11" s="84">
        <v>17</v>
      </c>
      <c r="H11" s="84">
        <v>18</v>
      </c>
      <c r="I11" s="90"/>
      <c r="J11" s="94"/>
      <c r="K11" s="26">
        <f t="shared" si="0"/>
        <v>17.5</v>
      </c>
      <c r="L11" s="27">
        <f t="shared" si="1"/>
        <v>0.92105263157894735</v>
      </c>
      <c r="M11" s="28">
        <v>15</v>
      </c>
    </row>
    <row r="12" spans="1:13" ht="15.75" x14ac:dyDescent="0.25">
      <c r="A12" s="4">
        <v>8</v>
      </c>
      <c r="B12" s="8" t="s">
        <v>18</v>
      </c>
      <c r="C12" s="9">
        <v>407</v>
      </c>
      <c r="D12" s="9">
        <v>34</v>
      </c>
      <c r="E12" s="9">
        <v>3</v>
      </c>
      <c r="F12" s="6">
        <v>31</v>
      </c>
      <c r="G12" s="84">
        <v>29</v>
      </c>
      <c r="H12" s="84">
        <v>22</v>
      </c>
      <c r="I12" s="90"/>
      <c r="J12" s="20">
        <v>31</v>
      </c>
      <c r="K12" s="26">
        <f t="shared" si="0"/>
        <v>27.333333333333332</v>
      </c>
      <c r="L12" s="27">
        <f t="shared" si="1"/>
        <v>0.88172043010752688</v>
      </c>
      <c r="M12" s="28">
        <v>15</v>
      </c>
    </row>
    <row r="13" spans="1:13" ht="15.75" x14ac:dyDescent="0.25">
      <c r="A13" s="4">
        <v>9</v>
      </c>
      <c r="B13" s="8" t="s">
        <v>19</v>
      </c>
      <c r="C13" s="9">
        <v>408</v>
      </c>
      <c r="D13" s="9">
        <v>17</v>
      </c>
      <c r="E13" s="9">
        <v>1</v>
      </c>
      <c r="F13" s="6">
        <v>16</v>
      </c>
      <c r="G13" s="84">
        <v>16</v>
      </c>
      <c r="H13" s="84">
        <v>14</v>
      </c>
      <c r="I13" s="90"/>
      <c r="J13" s="84">
        <v>16</v>
      </c>
      <c r="K13" s="29">
        <f t="shared" si="0"/>
        <v>15.333333333333334</v>
      </c>
      <c r="L13" s="27">
        <f t="shared" si="1"/>
        <v>0.95833333333333337</v>
      </c>
      <c r="M13" s="28">
        <v>15</v>
      </c>
    </row>
    <row r="14" spans="1:13" ht="15.75" x14ac:dyDescent="0.25">
      <c r="A14" s="4">
        <v>10</v>
      </c>
      <c r="B14" s="8" t="s">
        <v>20</v>
      </c>
      <c r="C14" s="9">
        <v>410</v>
      </c>
      <c r="D14" s="9">
        <v>40</v>
      </c>
      <c r="E14" s="9">
        <v>1</v>
      </c>
      <c r="F14" s="6">
        <v>39</v>
      </c>
      <c r="G14" s="81">
        <v>39</v>
      </c>
      <c r="H14" s="81">
        <v>39</v>
      </c>
      <c r="I14" s="90"/>
      <c r="J14" s="81">
        <v>39</v>
      </c>
      <c r="K14" s="30">
        <f t="shared" si="0"/>
        <v>39</v>
      </c>
      <c r="L14" s="27">
        <f t="shared" si="1"/>
        <v>1</v>
      </c>
      <c r="M14" s="28">
        <v>10</v>
      </c>
    </row>
    <row r="15" spans="1:13" ht="15.75" x14ac:dyDescent="0.25">
      <c r="A15" s="4">
        <v>11</v>
      </c>
      <c r="B15" s="8" t="s">
        <v>21</v>
      </c>
      <c r="C15" s="9">
        <v>406</v>
      </c>
      <c r="D15" s="9">
        <v>31</v>
      </c>
      <c r="E15" s="9">
        <v>1</v>
      </c>
      <c r="F15" s="6">
        <v>30</v>
      </c>
      <c r="G15" s="81">
        <v>30</v>
      </c>
      <c r="H15" s="81">
        <v>30</v>
      </c>
      <c r="I15" s="90"/>
      <c r="J15" s="81">
        <v>30</v>
      </c>
      <c r="K15" s="30">
        <f t="shared" si="0"/>
        <v>30</v>
      </c>
      <c r="L15" s="27">
        <f t="shared" si="1"/>
        <v>1</v>
      </c>
      <c r="M15" s="28">
        <v>18.333333333333332</v>
      </c>
    </row>
    <row r="16" spans="1:13" ht="15.75" x14ac:dyDescent="0.25">
      <c r="A16" s="4">
        <v>12</v>
      </c>
      <c r="B16" s="8" t="s">
        <v>22</v>
      </c>
      <c r="C16" s="9">
        <v>413</v>
      </c>
      <c r="D16" s="9">
        <v>29</v>
      </c>
      <c r="E16" s="9">
        <v>0</v>
      </c>
      <c r="F16" s="6">
        <v>29</v>
      </c>
      <c r="G16" s="81">
        <v>29</v>
      </c>
      <c r="H16" s="81">
        <v>29</v>
      </c>
      <c r="I16" s="91"/>
      <c r="J16" s="81">
        <v>29</v>
      </c>
      <c r="K16" s="30">
        <f t="shared" si="0"/>
        <v>29</v>
      </c>
      <c r="L16" s="27">
        <f t="shared" si="1"/>
        <v>1</v>
      </c>
      <c r="M16" s="28">
        <v>16.666666666666668</v>
      </c>
    </row>
    <row r="17" spans="1:13" ht="15.75" x14ac:dyDescent="0.25">
      <c r="A17" s="95" t="s">
        <v>23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</row>
    <row r="18" spans="1:13" ht="15.75" x14ac:dyDescent="0.25">
      <c r="A18" s="82" t="s">
        <v>2</v>
      </c>
      <c r="B18" s="82" t="s">
        <v>3</v>
      </c>
      <c r="C18" s="82" t="s">
        <v>4</v>
      </c>
      <c r="D18" s="82" t="s">
        <v>5</v>
      </c>
      <c r="E18" s="82" t="s">
        <v>6</v>
      </c>
      <c r="F18" s="82" t="s">
        <v>7</v>
      </c>
      <c r="G18" s="3">
        <v>11.07</v>
      </c>
      <c r="H18" s="3">
        <v>11.09</v>
      </c>
      <c r="I18" s="3">
        <v>11.1</v>
      </c>
      <c r="J18" s="3">
        <v>11.11</v>
      </c>
      <c r="K18" s="24" t="s">
        <v>8</v>
      </c>
      <c r="L18" s="24" t="s">
        <v>9</v>
      </c>
      <c r="M18" s="31" t="s">
        <v>10</v>
      </c>
    </row>
    <row r="19" spans="1:13" ht="17.55" x14ac:dyDescent="0.25">
      <c r="A19" s="11">
        <f t="shared" ref="A19:A32" si="2">ROW()-4</f>
        <v>15</v>
      </c>
      <c r="B19" s="12" t="s">
        <v>24</v>
      </c>
      <c r="C19" s="13">
        <v>1106</v>
      </c>
      <c r="D19" s="14">
        <v>33</v>
      </c>
      <c r="E19" s="14">
        <v>4</v>
      </c>
      <c r="F19" s="15">
        <v>29</v>
      </c>
      <c r="G19" s="84">
        <v>29</v>
      </c>
      <c r="H19" s="97" t="s">
        <v>105</v>
      </c>
      <c r="I19" s="16">
        <v>29</v>
      </c>
      <c r="J19" s="16">
        <v>27</v>
      </c>
      <c r="K19" s="29">
        <f t="shared" ref="K19:K32" si="3">AVERAGE(G19:J19)</f>
        <v>28.333333333333332</v>
      </c>
      <c r="L19" s="27">
        <f>K19/F19</f>
        <v>0.97701149425287348</v>
      </c>
      <c r="M19" s="29">
        <v>11.666666666666666</v>
      </c>
    </row>
    <row r="20" spans="1:13" ht="17.55" x14ac:dyDescent="0.25">
      <c r="A20" s="11">
        <f t="shared" si="2"/>
        <v>16</v>
      </c>
      <c r="B20" s="12" t="s">
        <v>25</v>
      </c>
      <c r="C20" s="13">
        <v>1107</v>
      </c>
      <c r="D20" s="14">
        <v>33</v>
      </c>
      <c r="E20" s="14">
        <v>8</v>
      </c>
      <c r="F20" s="15">
        <v>25</v>
      </c>
      <c r="G20" s="84">
        <v>13</v>
      </c>
      <c r="H20" s="98"/>
      <c r="I20" s="16">
        <v>22</v>
      </c>
      <c r="J20" s="16">
        <v>16</v>
      </c>
      <c r="K20" s="29">
        <f t="shared" si="3"/>
        <v>17</v>
      </c>
      <c r="L20" s="27">
        <f t="shared" ref="L20:L32" si="4">K20/F20</f>
        <v>0.68</v>
      </c>
      <c r="M20" s="29">
        <v>11.666666666666666</v>
      </c>
    </row>
    <row r="21" spans="1:13" ht="17.55" x14ac:dyDescent="0.25">
      <c r="A21" s="11">
        <f t="shared" si="2"/>
        <v>17</v>
      </c>
      <c r="B21" s="12" t="s">
        <v>26</v>
      </c>
      <c r="C21" s="13">
        <v>1103</v>
      </c>
      <c r="D21" s="14">
        <v>40</v>
      </c>
      <c r="E21" s="14">
        <v>7</v>
      </c>
      <c r="F21" s="15">
        <v>33</v>
      </c>
      <c r="G21" s="84">
        <v>31</v>
      </c>
      <c r="H21" s="16">
        <v>34</v>
      </c>
      <c r="I21" s="16">
        <v>29</v>
      </c>
      <c r="J21" s="16">
        <v>30</v>
      </c>
      <c r="K21" s="29">
        <f t="shared" si="3"/>
        <v>31</v>
      </c>
      <c r="L21" s="27">
        <f t="shared" si="4"/>
        <v>0.93939393939393945</v>
      </c>
      <c r="M21" s="29">
        <v>13.75</v>
      </c>
    </row>
    <row r="22" spans="1:13" ht="17.55" x14ac:dyDescent="0.25">
      <c r="A22" s="11">
        <f t="shared" si="2"/>
        <v>18</v>
      </c>
      <c r="B22" s="12" t="s">
        <v>27</v>
      </c>
      <c r="C22" s="13">
        <v>1104</v>
      </c>
      <c r="D22" s="14">
        <v>37</v>
      </c>
      <c r="E22" s="14">
        <v>5</v>
      </c>
      <c r="F22" s="15">
        <v>32</v>
      </c>
      <c r="G22" s="84">
        <v>31</v>
      </c>
      <c r="H22" s="16">
        <v>30</v>
      </c>
      <c r="I22" s="16">
        <v>32</v>
      </c>
      <c r="J22" s="16">
        <v>29</v>
      </c>
      <c r="K22" s="29">
        <f t="shared" si="3"/>
        <v>30.5</v>
      </c>
      <c r="L22" s="27">
        <f t="shared" si="4"/>
        <v>0.953125</v>
      </c>
      <c r="M22" s="29">
        <v>13.75</v>
      </c>
    </row>
    <row r="23" spans="1:13" ht="17.55" x14ac:dyDescent="0.25">
      <c r="A23" s="11">
        <f t="shared" si="2"/>
        <v>19</v>
      </c>
      <c r="B23" s="12" t="s">
        <v>28</v>
      </c>
      <c r="C23" s="13">
        <v>1105</v>
      </c>
      <c r="D23" s="14">
        <v>38</v>
      </c>
      <c r="E23" s="14">
        <v>6</v>
      </c>
      <c r="F23" s="15">
        <v>32</v>
      </c>
      <c r="G23" s="84">
        <v>18</v>
      </c>
      <c r="H23" s="16">
        <v>32</v>
      </c>
      <c r="I23" s="16">
        <v>29</v>
      </c>
      <c r="J23" s="16">
        <v>29</v>
      </c>
      <c r="K23" s="29">
        <f t="shared" si="3"/>
        <v>27</v>
      </c>
      <c r="L23" s="27">
        <f t="shared" si="4"/>
        <v>0.84375</v>
      </c>
      <c r="M23" s="29">
        <v>17.5</v>
      </c>
    </row>
    <row r="24" spans="1:13" ht="17.55" x14ac:dyDescent="0.25">
      <c r="A24" s="11">
        <f t="shared" si="2"/>
        <v>20</v>
      </c>
      <c r="B24" s="12" t="s">
        <v>29</v>
      </c>
      <c r="C24" s="13">
        <v>809</v>
      </c>
      <c r="D24" s="14">
        <v>24</v>
      </c>
      <c r="E24" s="14">
        <v>0</v>
      </c>
      <c r="F24" s="15">
        <v>24</v>
      </c>
      <c r="G24" s="84">
        <v>24</v>
      </c>
      <c r="H24" s="97" t="s">
        <v>105</v>
      </c>
      <c r="I24" s="16">
        <v>22</v>
      </c>
      <c r="J24" s="16">
        <v>21</v>
      </c>
      <c r="K24" s="29">
        <f t="shared" si="3"/>
        <v>22.333333333333332</v>
      </c>
      <c r="L24" s="27">
        <f t="shared" si="4"/>
        <v>0.93055555555555547</v>
      </c>
      <c r="M24" s="29">
        <v>18.333333333333332</v>
      </c>
    </row>
    <row r="25" spans="1:13" ht="17.55" x14ac:dyDescent="0.25">
      <c r="A25" s="11">
        <f t="shared" si="2"/>
        <v>21</v>
      </c>
      <c r="B25" s="12" t="s">
        <v>30</v>
      </c>
      <c r="C25" s="13">
        <v>810</v>
      </c>
      <c r="D25" s="14">
        <v>24</v>
      </c>
      <c r="E25" s="14">
        <v>1</v>
      </c>
      <c r="F25" s="15">
        <v>23</v>
      </c>
      <c r="G25" s="84">
        <v>23</v>
      </c>
      <c r="H25" s="99"/>
      <c r="I25" s="16">
        <v>23</v>
      </c>
      <c r="J25" s="16">
        <v>22</v>
      </c>
      <c r="K25" s="29">
        <f t="shared" si="3"/>
        <v>22.666666666666668</v>
      </c>
      <c r="L25" s="27">
        <f t="shared" si="4"/>
        <v>0.98550724637681164</v>
      </c>
      <c r="M25" s="29">
        <v>18.333333333333332</v>
      </c>
    </row>
    <row r="26" spans="1:13" ht="17.55" x14ac:dyDescent="0.25">
      <c r="A26" s="11">
        <f t="shared" si="2"/>
        <v>22</v>
      </c>
      <c r="B26" s="12" t="s">
        <v>31</v>
      </c>
      <c r="C26" s="13">
        <v>1109</v>
      </c>
      <c r="D26" s="14">
        <v>26</v>
      </c>
      <c r="E26" s="14">
        <v>5</v>
      </c>
      <c r="F26" s="15">
        <v>21</v>
      </c>
      <c r="G26" s="84">
        <v>16</v>
      </c>
      <c r="H26" s="99"/>
      <c r="I26" s="16">
        <v>20</v>
      </c>
      <c r="J26" s="16">
        <v>20</v>
      </c>
      <c r="K26" s="29">
        <f t="shared" si="3"/>
        <v>18.666666666666668</v>
      </c>
      <c r="L26" s="27">
        <f t="shared" si="4"/>
        <v>0.88888888888888895</v>
      </c>
      <c r="M26" s="29">
        <v>18.333333333333332</v>
      </c>
    </row>
    <row r="27" spans="1:13" ht="17.55" x14ac:dyDescent="0.25">
      <c r="A27" s="11">
        <f t="shared" si="2"/>
        <v>23</v>
      </c>
      <c r="B27" s="12" t="s">
        <v>32</v>
      </c>
      <c r="C27" s="13">
        <v>811</v>
      </c>
      <c r="D27" s="14">
        <v>22</v>
      </c>
      <c r="E27" s="14">
        <v>1</v>
      </c>
      <c r="F27" s="15">
        <v>21</v>
      </c>
      <c r="G27" s="84">
        <v>20</v>
      </c>
      <c r="H27" s="99"/>
      <c r="I27" s="16">
        <v>17</v>
      </c>
      <c r="J27" s="16">
        <v>20</v>
      </c>
      <c r="K27" s="29">
        <f t="shared" si="3"/>
        <v>19</v>
      </c>
      <c r="L27" s="27">
        <f t="shared" si="4"/>
        <v>0.90476190476190477</v>
      </c>
      <c r="M27" s="29">
        <v>13.333333333333334</v>
      </c>
    </row>
    <row r="28" spans="1:13" ht="17.55" x14ac:dyDescent="0.25">
      <c r="A28" s="11">
        <f t="shared" si="2"/>
        <v>24</v>
      </c>
      <c r="B28" s="12" t="s">
        <v>33</v>
      </c>
      <c r="C28" s="13">
        <v>1108</v>
      </c>
      <c r="D28" s="14">
        <v>34</v>
      </c>
      <c r="E28" s="14">
        <v>2</v>
      </c>
      <c r="F28" s="15">
        <v>32</v>
      </c>
      <c r="G28" s="84">
        <v>32</v>
      </c>
      <c r="H28" s="99"/>
      <c r="I28" s="16">
        <v>32</v>
      </c>
      <c r="J28" s="16">
        <v>29</v>
      </c>
      <c r="K28" s="29">
        <f t="shared" si="3"/>
        <v>31</v>
      </c>
      <c r="L28" s="27">
        <f t="shared" si="4"/>
        <v>0.96875</v>
      </c>
      <c r="M28" s="29">
        <v>15</v>
      </c>
    </row>
    <row r="29" spans="1:13" ht="17.55" x14ac:dyDescent="0.25">
      <c r="A29" s="11">
        <f t="shared" si="2"/>
        <v>25</v>
      </c>
      <c r="B29" s="12" t="s">
        <v>34</v>
      </c>
      <c r="C29" s="13">
        <v>1110</v>
      </c>
      <c r="D29" s="14">
        <v>31</v>
      </c>
      <c r="E29" s="14">
        <v>0</v>
      </c>
      <c r="F29" s="15">
        <v>31</v>
      </c>
      <c r="G29" s="84">
        <v>29</v>
      </c>
      <c r="H29" s="99"/>
      <c r="I29" s="16">
        <v>29</v>
      </c>
      <c r="J29" s="16">
        <v>29</v>
      </c>
      <c r="K29" s="29">
        <f t="shared" si="3"/>
        <v>29</v>
      </c>
      <c r="L29" s="27">
        <f t="shared" si="4"/>
        <v>0.93548387096774188</v>
      </c>
      <c r="M29" s="29">
        <v>13.333333333333334</v>
      </c>
    </row>
    <row r="30" spans="1:13" ht="17.55" x14ac:dyDescent="0.25">
      <c r="A30" s="11">
        <f t="shared" si="2"/>
        <v>26</v>
      </c>
      <c r="B30" s="12" t="s">
        <v>35</v>
      </c>
      <c r="C30" s="13">
        <v>1111</v>
      </c>
      <c r="D30" s="14">
        <v>31</v>
      </c>
      <c r="E30" s="14">
        <v>0</v>
      </c>
      <c r="F30" s="15">
        <v>31</v>
      </c>
      <c r="G30" s="84">
        <v>21</v>
      </c>
      <c r="H30" s="99"/>
      <c r="I30" s="16">
        <v>26</v>
      </c>
      <c r="J30" s="16">
        <v>23</v>
      </c>
      <c r="K30" s="29">
        <f t="shared" si="3"/>
        <v>23.333333333333332</v>
      </c>
      <c r="L30" s="27">
        <f t="shared" si="4"/>
        <v>0.75268817204301075</v>
      </c>
      <c r="M30" s="29">
        <v>11.666666666666666</v>
      </c>
    </row>
    <row r="31" spans="1:13" ht="17.55" x14ac:dyDescent="0.25">
      <c r="A31" s="11">
        <f t="shared" si="2"/>
        <v>27</v>
      </c>
      <c r="B31" s="12" t="s">
        <v>36</v>
      </c>
      <c r="C31" s="13">
        <v>904</v>
      </c>
      <c r="D31" s="14">
        <v>28</v>
      </c>
      <c r="E31" s="14">
        <v>1</v>
      </c>
      <c r="F31" s="15">
        <v>27</v>
      </c>
      <c r="G31" s="84">
        <v>24</v>
      </c>
      <c r="H31" s="99"/>
      <c r="I31" s="16">
        <v>24</v>
      </c>
      <c r="J31" s="16">
        <v>27</v>
      </c>
      <c r="K31" s="29">
        <f t="shared" si="3"/>
        <v>25</v>
      </c>
      <c r="L31" s="27">
        <f t="shared" si="4"/>
        <v>0.92592592592592593</v>
      </c>
      <c r="M31" s="29">
        <v>18.75</v>
      </c>
    </row>
    <row r="32" spans="1:13" ht="17.55" x14ac:dyDescent="0.25">
      <c r="A32" s="11">
        <f t="shared" si="2"/>
        <v>28</v>
      </c>
      <c r="B32" s="12" t="s">
        <v>37</v>
      </c>
      <c r="C32" s="13">
        <v>812</v>
      </c>
      <c r="D32" s="14">
        <v>19</v>
      </c>
      <c r="E32" s="14">
        <v>3</v>
      </c>
      <c r="F32" s="15">
        <v>16</v>
      </c>
      <c r="G32" s="84">
        <v>15</v>
      </c>
      <c r="H32" s="98"/>
      <c r="I32" s="16">
        <v>12</v>
      </c>
      <c r="J32" s="16">
        <v>14</v>
      </c>
      <c r="K32" s="29">
        <f t="shared" si="3"/>
        <v>13.666666666666666</v>
      </c>
      <c r="L32" s="27">
        <f t="shared" si="4"/>
        <v>0.85416666666666663</v>
      </c>
      <c r="M32" s="29">
        <v>20</v>
      </c>
    </row>
    <row r="33" spans="1:13" ht="15.75" x14ac:dyDescent="0.25">
      <c r="A33" s="85" t="s">
        <v>38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7"/>
    </row>
    <row r="34" spans="1:13" ht="15.75" x14ac:dyDescent="0.25">
      <c r="A34" s="82" t="s">
        <v>2</v>
      </c>
      <c r="B34" s="82" t="s">
        <v>3</v>
      </c>
      <c r="C34" s="82" t="s">
        <v>4</v>
      </c>
      <c r="D34" s="82" t="s">
        <v>5</v>
      </c>
      <c r="E34" s="82" t="s">
        <v>6</v>
      </c>
      <c r="F34" s="82" t="s">
        <v>7</v>
      </c>
      <c r="G34" s="3">
        <v>11.07</v>
      </c>
      <c r="H34" s="3">
        <v>11.09</v>
      </c>
      <c r="I34" s="3">
        <v>11.1</v>
      </c>
      <c r="J34" s="3">
        <v>11.11</v>
      </c>
      <c r="K34" s="20" t="s">
        <v>8</v>
      </c>
      <c r="L34" s="20" t="s">
        <v>9</v>
      </c>
      <c r="M34" s="31" t="s">
        <v>10</v>
      </c>
    </row>
    <row r="35" spans="1:13" ht="17.55" x14ac:dyDescent="0.25">
      <c r="A35" s="11">
        <f t="shared" ref="A35:A47" si="5">ROW()-4</f>
        <v>31</v>
      </c>
      <c r="B35" s="12" t="s">
        <v>39</v>
      </c>
      <c r="C35" s="17">
        <v>506</v>
      </c>
      <c r="D35" s="18">
        <v>33</v>
      </c>
      <c r="E35" s="18">
        <v>2</v>
      </c>
      <c r="F35" s="18">
        <v>31</v>
      </c>
      <c r="G35" s="84">
        <v>21</v>
      </c>
      <c r="H35" s="84">
        <v>22</v>
      </c>
      <c r="I35" s="106" t="s">
        <v>105</v>
      </c>
      <c r="J35" s="84">
        <v>22</v>
      </c>
      <c r="K35" s="84">
        <f>AVERAGE(J35,G35:H35)</f>
        <v>21.666666666666668</v>
      </c>
      <c r="L35" s="32">
        <v>0.995</v>
      </c>
      <c r="M35" s="84">
        <v>18.333333333333332</v>
      </c>
    </row>
    <row r="36" spans="1:13" ht="17.55" x14ac:dyDescent="0.25">
      <c r="A36" s="11">
        <f t="shared" si="5"/>
        <v>32</v>
      </c>
      <c r="B36" s="12" t="s">
        <v>40</v>
      </c>
      <c r="C36" s="17">
        <v>507</v>
      </c>
      <c r="D36" s="18">
        <v>33</v>
      </c>
      <c r="E36" s="18">
        <v>2</v>
      </c>
      <c r="F36" s="18">
        <v>31</v>
      </c>
      <c r="G36" s="84">
        <v>29</v>
      </c>
      <c r="H36" s="83" t="s">
        <v>105</v>
      </c>
      <c r="I36" s="107"/>
      <c r="J36" s="84">
        <v>27</v>
      </c>
      <c r="K36" s="84">
        <f>AVERAGE(G36:J36)</f>
        <v>28</v>
      </c>
      <c r="L36" s="32">
        <f>K36/F36</f>
        <v>0.90322580645161288</v>
      </c>
      <c r="M36" s="84">
        <v>20</v>
      </c>
    </row>
    <row r="37" spans="1:13" ht="17.55" x14ac:dyDescent="0.25">
      <c r="A37" s="11">
        <f t="shared" si="5"/>
        <v>33</v>
      </c>
      <c r="B37" s="12" t="s">
        <v>41</v>
      </c>
      <c r="C37" s="17">
        <v>410</v>
      </c>
      <c r="D37" s="18">
        <v>39</v>
      </c>
      <c r="E37" s="18">
        <v>9</v>
      </c>
      <c r="F37" s="18">
        <v>30</v>
      </c>
      <c r="G37" s="84">
        <v>30</v>
      </c>
      <c r="H37" s="84">
        <v>29</v>
      </c>
      <c r="I37" s="107"/>
      <c r="J37" s="84">
        <v>30</v>
      </c>
      <c r="K37" s="84">
        <f>AVERAGE(G37:J37)</f>
        <v>29.666666666666668</v>
      </c>
      <c r="L37" s="32">
        <f t="shared" ref="L37:L47" si="6">K37/F37</f>
        <v>0.98888888888888893</v>
      </c>
      <c r="M37" s="84">
        <v>20</v>
      </c>
    </row>
    <row r="38" spans="1:13" ht="17.55" x14ac:dyDescent="0.25">
      <c r="A38" s="11">
        <f t="shared" si="5"/>
        <v>34</v>
      </c>
      <c r="B38" s="12" t="s">
        <v>42</v>
      </c>
      <c r="C38" s="17">
        <v>411</v>
      </c>
      <c r="D38" s="18">
        <v>39</v>
      </c>
      <c r="E38" s="18">
        <v>6</v>
      </c>
      <c r="F38" s="18">
        <v>33</v>
      </c>
      <c r="G38" s="84">
        <v>30</v>
      </c>
      <c r="H38" s="84">
        <v>30</v>
      </c>
      <c r="I38" s="107"/>
      <c r="J38" s="84">
        <v>19</v>
      </c>
      <c r="K38" s="84">
        <f>AVERAGE(G38:J38)</f>
        <v>26.333333333333332</v>
      </c>
      <c r="L38" s="32">
        <f t="shared" si="6"/>
        <v>0.7979797979797979</v>
      </c>
      <c r="M38" s="84">
        <v>20</v>
      </c>
    </row>
    <row r="39" spans="1:13" ht="17.55" x14ac:dyDescent="0.25">
      <c r="A39" s="11">
        <f t="shared" si="5"/>
        <v>35</v>
      </c>
      <c r="B39" s="12" t="s">
        <v>43</v>
      </c>
      <c r="C39" s="17"/>
      <c r="D39" s="18"/>
      <c r="E39" s="18"/>
      <c r="F39" s="18"/>
      <c r="G39" s="84"/>
      <c r="H39" s="84"/>
      <c r="I39" s="107"/>
      <c r="J39" s="84"/>
      <c r="K39" s="84"/>
      <c r="L39" s="32"/>
      <c r="M39" s="84"/>
    </row>
    <row r="40" spans="1:13" ht="17.55" x14ac:dyDescent="0.25">
      <c r="A40" s="11">
        <f t="shared" si="5"/>
        <v>36</v>
      </c>
      <c r="B40" s="12" t="s">
        <v>44</v>
      </c>
      <c r="C40" s="17">
        <v>404</v>
      </c>
      <c r="D40" s="18">
        <v>36</v>
      </c>
      <c r="E40" s="18">
        <v>0</v>
      </c>
      <c r="F40" s="18">
        <v>36</v>
      </c>
      <c r="G40" s="84">
        <v>29</v>
      </c>
      <c r="H40" s="84">
        <v>26</v>
      </c>
      <c r="I40" s="107"/>
      <c r="J40" s="84">
        <v>30</v>
      </c>
      <c r="K40" s="84">
        <f t="shared" ref="K40:K47" si="7">AVERAGE(G40:J40)</f>
        <v>28.333333333333332</v>
      </c>
      <c r="L40" s="32">
        <f t="shared" si="6"/>
        <v>0.78703703703703698</v>
      </c>
      <c r="M40" s="84">
        <v>13.333333333333334</v>
      </c>
    </row>
    <row r="41" spans="1:13" ht="17.55" x14ac:dyDescent="0.25">
      <c r="A41" s="11">
        <f t="shared" si="5"/>
        <v>37</v>
      </c>
      <c r="B41" s="12" t="s">
        <v>45</v>
      </c>
      <c r="C41" s="17">
        <v>405</v>
      </c>
      <c r="D41" s="18">
        <v>36</v>
      </c>
      <c r="E41" s="18">
        <v>3</v>
      </c>
      <c r="F41" s="18">
        <v>33</v>
      </c>
      <c r="G41" s="84">
        <v>33</v>
      </c>
      <c r="H41" s="84">
        <v>33</v>
      </c>
      <c r="I41" s="107"/>
      <c r="J41" s="84">
        <v>33</v>
      </c>
      <c r="K41" s="84">
        <f t="shared" si="7"/>
        <v>33</v>
      </c>
      <c r="L41" s="32">
        <f t="shared" si="6"/>
        <v>1</v>
      </c>
      <c r="M41" s="84">
        <v>16.666666666666668</v>
      </c>
    </row>
    <row r="42" spans="1:13" ht="17.55" x14ac:dyDescent="0.25">
      <c r="A42" s="11">
        <f t="shared" si="5"/>
        <v>38</v>
      </c>
      <c r="B42" s="12" t="s">
        <v>46</v>
      </c>
      <c r="C42" s="17">
        <v>406</v>
      </c>
      <c r="D42" s="18">
        <v>34</v>
      </c>
      <c r="E42" s="18">
        <v>1</v>
      </c>
      <c r="F42" s="18">
        <v>33</v>
      </c>
      <c r="G42" s="84">
        <v>27</v>
      </c>
      <c r="H42" s="84">
        <v>33</v>
      </c>
      <c r="I42" s="107"/>
      <c r="J42" s="84">
        <v>30</v>
      </c>
      <c r="K42" s="84">
        <f t="shared" si="7"/>
        <v>30</v>
      </c>
      <c r="L42" s="32">
        <f t="shared" si="6"/>
        <v>0.90909090909090906</v>
      </c>
      <c r="M42" s="84"/>
    </row>
    <row r="43" spans="1:13" ht="17.55" x14ac:dyDescent="0.25">
      <c r="A43" s="11">
        <f t="shared" si="5"/>
        <v>39</v>
      </c>
      <c r="B43" s="12" t="s">
        <v>47</v>
      </c>
      <c r="C43" s="17">
        <v>408</v>
      </c>
      <c r="D43" s="18">
        <v>38</v>
      </c>
      <c r="E43" s="18">
        <v>0</v>
      </c>
      <c r="F43" s="18">
        <v>38</v>
      </c>
      <c r="G43" s="84">
        <v>25</v>
      </c>
      <c r="H43" s="89" t="s">
        <v>105</v>
      </c>
      <c r="I43" s="107"/>
      <c r="J43" s="84">
        <v>32</v>
      </c>
      <c r="K43" s="84">
        <f t="shared" si="7"/>
        <v>28.5</v>
      </c>
      <c r="L43" s="32">
        <f t="shared" si="6"/>
        <v>0.75</v>
      </c>
      <c r="M43" s="84">
        <v>17.5</v>
      </c>
    </row>
    <row r="44" spans="1:13" ht="17.55" x14ac:dyDescent="0.25">
      <c r="A44" s="11">
        <f t="shared" si="5"/>
        <v>40</v>
      </c>
      <c r="B44" s="12" t="s">
        <v>48</v>
      </c>
      <c r="C44" s="17">
        <v>502</v>
      </c>
      <c r="D44" s="18">
        <v>27</v>
      </c>
      <c r="E44" s="18">
        <v>1</v>
      </c>
      <c r="F44" s="18">
        <v>26</v>
      </c>
      <c r="G44" s="84">
        <v>19</v>
      </c>
      <c r="H44" s="90"/>
      <c r="I44" s="107"/>
      <c r="J44" s="84">
        <v>26</v>
      </c>
      <c r="K44" s="84">
        <f t="shared" si="7"/>
        <v>22.5</v>
      </c>
      <c r="L44" s="32">
        <f t="shared" si="6"/>
        <v>0.86538461538461542</v>
      </c>
      <c r="M44" s="84">
        <v>15</v>
      </c>
    </row>
    <row r="45" spans="1:13" ht="17.55" x14ac:dyDescent="0.25">
      <c r="A45" s="11">
        <f t="shared" si="5"/>
        <v>41</v>
      </c>
      <c r="B45" s="12" t="s">
        <v>49</v>
      </c>
      <c r="C45" s="17">
        <v>503</v>
      </c>
      <c r="D45" s="18">
        <v>21</v>
      </c>
      <c r="E45" s="18">
        <v>3</v>
      </c>
      <c r="F45" s="18">
        <v>18</v>
      </c>
      <c r="G45" s="84">
        <v>18</v>
      </c>
      <c r="H45" s="91"/>
      <c r="I45" s="107"/>
      <c r="J45" s="84">
        <v>18</v>
      </c>
      <c r="K45" s="84">
        <f t="shared" si="7"/>
        <v>18</v>
      </c>
      <c r="L45" s="32">
        <f t="shared" si="6"/>
        <v>1</v>
      </c>
      <c r="M45" s="84">
        <v>17.5</v>
      </c>
    </row>
    <row r="46" spans="1:13" ht="17.55" x14ac:dyDescent="0.25">
      <c r="A46" s="11">
        <f t="shared" si="5"/>
        <v>42</v>
      </c>
      <c r="B46" s="12" t="s">
        <v>50</v>
      </c>
      <c r="C46" s="17">
        <v>504</v>
      </c>
      <c r="D46" s="18">
        <v>29</v>
      </c>
      <c r="E46" s="18">
        <v>0</v>
      </c>
      <c r="F46" s="18">
        <v>29</v>
      </c>
      <c r="G46" s="84">
        <v>29</v>
      </c>
      <c r="H46" s="84">
        <v>29</v>
      </c>
      <c r="I46" s="107"/>
      <c r="J46" s="84">
        <v>29</v>
      </c>
      <c r="K46" s="84">
        <f t="shared" si="7"/>
        <v>29</v>
      </c>
      <c r="L46" s="32">
        <f t="shared" si="6"/>
        <v>1</v>
      </c>
      <c r="M46" s="84">
        <v>10.7</v>
      </c>
    </row>
    <row r="47" spans="1:13" ht="17.55" x14ac:dyDescent="0.25">
      <c r="A47" s="11">
        <f t="shared" si="5"/>
        <v>43</v>
      </c>
      <c r="B47" s="12" t="s">
        <v>51</v>
      </c>
      <c r="C47" s="17">
        <v>505</v>
      </c>
      <c r="D47" s="18">
        <v>16</v>
      </c>
      <c r="E47" s="18">
        <v>1</v>
      </c>
      <c r="F47" s="18">
        <v>15</v>
      </c>
      <c r="G47" s="84">
        <v>15</v>
      </c>
      <c r="H47" s="83" t="s">
        <v>105</v>
      </c>
      <c r="I47" s="107"/>
      <c r="J47" s="84">
        <v>15</v>
      </c>
      <c r="K47" s="84">
        <f t="shared" si="7"/>
        <v>15</v>
      </c>
      <c r="L47" s="32">
        <f t="shared" si="6"/>
        <v>1</v>
      </c>
      <c r="M47" s="84">
        <v>18.75</v>
      </c>
    </row>
    <row r="48" spans="1:13" ht="15.75" x14ac:dyDescent="0.25">
      <c r="A48" s="95" t="s">
        <v>52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</row>
    <row r="49" spans="1:13" ht="15.75" x14ac:dyDescent="0.25">
      <c r="A49" s="82" t="s">
        <v>2</v>
      </c>
      <c r="B49" s="82" t="s">
        <v>3</v>
      </c>
      <c r="C49" s="82" t="s">
        <v>4</v>
      </c>
      <c r="D49" s="82" t="s">
        <v>5</v>
      </c>
      <c r="E49" s="82" t="s">
        <v>6</v>
      </c>
      <c r="F49" s="82" t="s">
        <v>7</v>
      </c>
      <c r="G49" s="3">
        <v>11.07</v>
      </c>
      <c r="H49" s="3">
        <v>11.09</v>
      </c>
      <c r="I49" s="3">
        <v>11.1</v>
      </c>
      <c r="J49" s="3">
        <v>11.11</v>
      </c>
      <c r="K49" s="24" t="s">
        <v>8</v>
      </c>
      <c r="L49" s="24" t="s">
        <v>9</v>
      </c>
      <c r="M49" s="31" t="s">
        <v>10</v>
      </c>
    </row>
    <row r="50" spans="1:13" ht="17.55" x14ac:dyDescent="0.25">
      <c r="A50" s="11">
        <f t="shared" ref="A50:A60" si="8">ROW()-4</f>
        <v>46</v>
      </c>
      <c r="B50" s="12" t="s">
        <v>53</v>
      </c>
      <c r="C50" s="8">
        <v>504</v>
      </c>
      <c r="D50" s="19">
        <v>32</v>
      </c>
      <c r="E50" s="19">
        <v>3</v>
      </c>
      <c r="F50" s="19">
        <v>29</v>
      </c>
      <c r="G50" s="20">
        <v>29</v>
      </c>
      <c r="H50" s="71" t="s">
        <v>107</v>
      </c>
      <c r="I50" s="20">
        <v>29</v>
      </c>
      <c r="J50" s="108" t="s">
        <v>105</v>
      </c>
      <c r="K50" s="33">
        <f t="shared" ref="K50:K60" si="9">AVERAGE(G50:J50)</f>
        <v>29</v>
      </c>
      <c r="L50" s="34">
        <f>K50/F50</f>
        <v>1</v>
      </c>
      <c r="M50" s="29">
        <v>15</v>
      </c>
    </row>
    <row r="51" spans="1:13" ht="17.55" x14ac:dyDescent="0.25">
      <c r="A51" s="11">
        <f t="shared" si="8"/>
        <v>47</v>
      </c>
      <c r="B51" s="12" t="s">
        <v>54</v>
      </c>
      <c r="C51" s="8">
        <v>502</v>
      </c>
      <c r="D51" s="19">
        <v>29</v>
      </c>
      <c r="E51" s="19">
        <v>5</v>
      </c>
      <c r="F51" s="19">
        <v>24</v>
      </c>
      <c r="G51" s="20">
        <v>24</v>
      </c>
      <c r="H51" s="20">
        <v>19</v>
      </c>
      <c r="I51" s="20">
        <v>24</v>
      </c>
      <c r="J51" s="109"/>
      <c r="K51" s="33">
        <f t="shared" si="9"/>
        <v>22.333333333333332</v>
      </c>
      <c r="L51" s="34">
        <f t="shared" ref="L51:L60" si="10">K51/F51</f>
        <v>0.93055555555555547</v>
      </c>
      <c r="M51" s="29">
        <v>20</v>
      </c>
    </row>
    <row r="52" spans="1:13" ht="17.55" x14ac:dyDescent="0.25">
      <c r="A52" s="11">
        <f t="shared" si="8"/>
        <v>48</v>
      </c>
      <c r="B52" s="12" t="s">
        <v>55</v>
      </c>
      <c r="C52" s="8">
        <v>503</v>
      </c>
      <c r="D52" s="21">
        <v>37</v>
      </c>
      <c r="E52" s="21">
        <v>2</v>
      </c>
      <c r="F52" s="19">
        <v>35</v>
      </c>
      <c r="G52" s="20">
        <v>35</v>
      </c>
      <c r="H52" s="20">
        <v>33</v>
      </c>
      <c r="I52" s="71" t="s">
        <v>109</v>
      </c>
      <c r="J52" s="74" t="s">
        <v>100</v>
      </c>
      <c r="K52" s="33">
        <f t="shared" si="9"/>
        <v>34</v>
      </c>
      <c r="L52" s="34">
        <f t="shared" si="10"/>
        <v>0.97142857142857142</v>
      </c>
      <c r="M52" s="29">
        <v>13.75</v>
      </c>
    </row>
    <row r="53" spans="1:13" ht="17.55" x14ac:dyDescent="0.25">
      <c r="A53" s="11">
        <f t="shared" si="8"/>
        <v>49</v>
      </c>
      <c r="B53" s="12" t="s">
        <v>56</v>
      </c>
      <c r="C53" s="8">
        <v>507</v>
      </c>
      <c r="D53" s="21">
        <v>36</v>
      </c>
      <c r="E53" s="21">
        <v>3</v>
      </c>
      <c r="F53" s="19">
        <v>33</v>
      </c>
      <c r="G53" s="20">
        <v>24</v>
      </c>
      <c r="H53" s="20">
        <v>28</v>
      </c>
      <c r="I53" s="80">
        <v>33</v>
      </c>
      <c r="J53" s="74" t="s">
        <v>108</v>
      </c>
      <c r="K53" s="33">
        <f t="shared" si="9"/>
        <v>28.333333333333332</v>
      </c>
      <c r="L53" s="34">
        <f t="shared" si="10"/>
        <v>0.85858585858585856</v>
      </c>
      <c r="M53" s="29">
        <v>13.75</v>
      </c>
    </row>
    <row r="54" spans="1:13" ht="17.55" x14ac:dyDescent="0.25">
      <c r="A54" s="11">
        <f t="shared" si="8"/>
        <v>50</v>
      </c>
      <c r="B54" s="12" t="s">
        <v>57</v>
      </c>
      <c r="C54" s="8">
        <v>526</v>
      </c>
      <c r="D54" s="21">
        <v>17</v>
      </c>
      <c r="E54" s="21">
        <v>1</v>
      </c>
      <c r="F54" s="19">
        <v>16</v>
      </c>
      <c r="G54" s="20">
        <v>8</v>
      </c>
      <c r="H54" s="20">
        <v>14</v>
      </c>
      <c r="I54" s="20">
        <v>16</v>
      </c>
      <c r="J54" s="109" t="s">
        <v>105</v>
      </c>
      <c r="K54" s="33">
        <f t="shared" si="9"/>
        <v>12.666666666666666</v>
      </c>
      <c r="L54" s="34">
        <f t="shared" si="10"/>
        <v>0.79166666666666663</v>
      </c>
      <c r="M54" s="29">
        <v>17.5</v>
      </c>
    </row>
    <row r="55" spans="1:13" ht="17.55" x14ac:dyDescent="0.25">
      <c r="A55" s="11">
        <f t="shared" si="8"/>
        <v>51</v>
      </c>
      <c r="B55" s="12" t="s">
        <v>58</v>
      </c>
      <c r="C55" s="8">
        <v>524</v>
      </c>
      <c r="D55" s="21">
        <v>33</v>
      </c>
      <c r="E55" s="21">
        <v>0</v>
      </c>
      <c r="F55" s="19">
        <v>33</v>
      </c>
      <c r="G55" s="20">
        <v>21</v>
      </c>
      <c r="H55" s="20">
        <v>15</v>
      </c>
      <c r="I55" s="20">
        <v>20</v>
      </c>
      <c r="J55" s="109"/>
      <c r="K55" s="33">
        <f t="shared" si="9"/>
        <v>18.666666666666668</v>
      </c>
      <c r="L55" s="34">
        <f t="shared" si="10"/>
        <v>0.56565656565656575</v>
      </c>
      <c r="M55" s="29">
        <v>20</v>
      </c>
    </row>
    <row r="56" spans="1:13" ht="17.55" x14ac:dyDescent="0.25">
      <c r="A56" s="11">
        <f t="shared" si="8"/>
        <v>52</v>
      </c>
      <c r="B56" s="12" t="s">
        <v>59</v>
      </c>
      <c r="C56" s="8">
        <v>527</v>
      </c>
      <c r="D56" s="21">
        <v>31</v>
      </c>
      <c r="E56" s="21">
        <v>0</v>
      </c>
      <c r="F56" s="19">
        <v>31</v>
      </c>
      <c r="G56" s="20">
        <v>31</v>
      </c>
      <c r="H56" s="74" t="s">
        <v>110</v>
      </c>
      <c r="I56" s="20">
        <v>30</v>
      </c>
      <c r="J56" s="109"/>
      <c r="K56" s="33">
        <f t="shared" si="9"/>
        <v>30.5</v>
      </c>
      <c r="L56" s="34">
        <f t="shared" si="10"/>
        <v>0.9838709677419355</v>
      </c>
      <c r="M56" s="29">
        <v>11.666666666666666</v>
      </c>
    </row>
    <row r="57" spans="1:13" ht="17.55" x14ac:dyDescent="0.25">
      <c r="A57" s="11">
        <f t="shared" si="8"/>
        <v>53</v>
      </c>
      <c r="B57" s="12" t="s">
        <v>60</v>
      </c>
      <c r="C57" s="8">
        <v>505</v>
      </c>
      <c r="D57" s="21">
        <v>32</v>
      </c>
      <c r="E57" s="21">
        <v>3</v>
      </c>
      <c r="F57" s="19">
        <v>29</v>
      </c>
      <c r="G57" s="20">
        <v>21</v>
      </c>
      <c r="H57" s="20">
        <v>28</v>
      </c>
      <c r="I57" s="20">
        <v>22</v>
      </c>
      <c r="J57" s="109"/>
      <c r="K57" s="33">
        <f t="shared" si="9"/>
        <v>23.666666666666668</v>
      </c>
      <c r="L57" s="34">
        <f t="shared" si="10"/>
        <v>0.81609195402298851</v>
      </c>
      <c r="M57" s="29">
        <v>11.666666666666666</v>
      </c>
    </row>
    <row r="58" spans="1:13" ht="17.55" x14ac:dyDescent="0.25">
      <c r="A58" s="11">
        <f t="shared" si="8"/>
        <v>54</v>
      </c>
      <c r="B58" s="12" t="s">
        <v>61</v>
      </c>
      <c r="C58" s="8">
        <v>506</v>
      </c>
      <c r="D58" s="8">
        <v>34</v>
      </c>
      <c r="E58" s="8">
        <v>2</v>
      </c>
      <c r="F58" s="19">
        <v>32</v>
      </c>
      <c r="G58" s="20">
        <v>24</v>
      </c>
      <c r="H58" s="20">
        <v>24</v>
      </c>
      <c r="I58" s="20">
        <v>17</v>
      </c>
      <c r="J58" s="109"/>
      <c r="K58" s="33">
        <f t="shared" si="9"/>
        <v>21.666666666666668</v>
      </c>
      <c r="L58" s="34">
        <f t="shared" si="10"/>
        <v>0.67708333333333337</v>
      </c>
      <c r="M58" s="29">
        <v>17.5</v>
      </c>
    </row>
    <row r="59" spans="1:13" ht="17.55" x14ac:dyDescent="0.25">
      <c r="A59" s="11">
        <f t="shared" si="8"/>
        <v>55</v>
      </c>
      <c r="B59" s="12" t="s">
        <v>62</v>
      </c>
      <c r="C59" s="8">
        <v>523</v>
      </c>
      <c r="D59" s="8">
        <v>22</v>
      </c>
      <c r="E59" s="8">
        <v>5</v>
      </c>
      <c r="F59" s="19">
        <v>17</v>
      </c>
      <c r="G59" s="20">
        <v>17</v>
      </c>
      <c r="H59" s="20">
        <v>17</v>
      </c>
      <c r="I59" s="20">
        <v>17</v>
      </c>
      <c r="J59" s="109"/>
      <c r="K59" s="33">
        <f t="shared" si="9"/>
        <v>17</v>
      </c>
      <c r="L59" s="34">
        <v>1</v>
      </c>
      <c r="M59" s="29">
        <v>17.5</v>
      </c>
    </row>
    <row r="60" spans="1:13" ht="17.55" x14ac:dyDescent="0.25">
      <c r="A60" s="11">
        <f t="shared" si="8"/>
        <v>56</v>
      </c>
      <c r="B60" s="12" t="s">
        <v>63</v>
      </c>
      <c r="C60" s="8">
        <v>522</v>
      </c>
      <c r="D60" s="8">
        <v>37</v>
      </c>
      <c r="E60" s="8">
        <v>2</v>
      </c>
      <c r="F60" s="19">
        <v>35</v>
      </c>
      <c r="G60" s="20">
        <v>21</v>
      </c>
      <c r="H60" s="20">
        <v>22</v>
      </c>
      <c r="I60" s="20">
        <v>34</v>
      </c>
      <c r="J60" s="110"/>
      <c r="K60" s="33">
        <f t="shared" si="9"/>
        <v>25.666666666666668</v>
      </c>
      <c r="L60" s="34">
        <f t="shared" si="10"/>
        <v>0.73333333333333339</v>
      </c>
      <c r="M60" s="29">
        <v>12.5</v>
      </c>
    </row>
    <row r="61" spans="1:13" ht="15.75" x14ac:dyDescent="0.25">
      <c r="A61" s="95" t="s">
        <v>65</v>
      </c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</row>
    <row r="62" spans="1:13" ht="15.75" x14ac:dyDescent="0.25">
      <c r="A62" s="82" t="s">
        <v>2</v>
      </c>
      <c r="B62" s="82" t="s">
        <v>3</v>
      </c>
      <c r="C62" s="82" t="s">
        <v>4</v>
      </c>
      <c r="D62" s="82" t="s">
        <v>5</v>
      </c>
      <c r="E62" s="82" t="s">
        <v>6</v>
      </c>
      <c r="F62" s="82" t="s">
        <v>7</v>
      </c>
      <c r="G62" s="3">
        <v>11.07</v>
      </c>
      <c r="H62" s="3">
        <v>11.09</v>
      </c>
      <c r="I62" s="3">
        <v>11.1</v>
      </c>
      <c r="J62" s="3">
        <v>11.11</v>
      </c>
      <c r="K62" s="24" t="s">
        <v>8</v>
      </c>
      <c r="L62" s="24" t="s">
        <v>9</v>
      </c>
      <c r="M62" s="20" t="s">
        <v>10</v>
      </c>
    </row>
    <row r="63" spans="1:13" ht="16.350000000000001" x14ac:dyDescent="0.25">
      <c r="A63" s="20">
        <v>1</v>
      </c>
      <c r="B63" s="18" t="s">
        <v>66</v>
      </c>
      <c r="C63" s="18">
        <v>403</v>
      </c>
      <c r="D63" s="22" t="s">
        <v>67</v>
      </c>
      <c r="E63" s="22" t="s">
        <v>68</v>
      </c>
      <c r="F63" s="78" t="s">
        <v>102</v>
      </c>
      <c r="G63" s="20">
        <v>23</v>
      </c>
      <c r="H63" s="20">
        <v>24</v>
      </c>
      <c r="I63" s="20">
        <v>24</v>
      </c>
      <c r="J63" s="20">
        <v>25</v>
      </c>
      <c r="K63" s="33">
        <f t="shared" ref="K63:K73" si="11">AVERAGE(G63:J63)</f>
        <v>24</v>
      </c>
      <c r="L63" s="34">
        <f>K63/F63</f>
        <v>0.92307692307692313</v>
      </c>
      <c r="M63" s="29">
        <v>16.25</v>
      </c>
    </row>
    <row r="64" spans="1:13" ht="16.350000000000001" x14ac:dyDescent="0.25">
      <c r="A64" s="20">
        <v>2</v>
      </c>
      <c r="B64" s="18" t="s">
        <v>69</v>
      </c>
      <c r="C64" s="18">
        <v>404</v>
      </c>
      <c r="D64" s="22" t="s">
        <v>67</v>
      </c>
      <c r="E64" s="22" t="s">
        <v>70</v>
      </c>
      <c r="F64" s="23">
        <v>25</v>
      </c>
      <c r="G64" s="20">
        <v>25</v>
      </c>
      <c r="H64" s="20">
        <v>25</v>
      </c>
      <c r="I64" s="20">
        <v>25</v>
      </c>
      <c r="J64" s="20">
        <v>25</v>
      </c>
      <c r="K64" s="33">
        <f t="shared" si="11"/>
        <v>25</v>
      </c>
      <c r="L64" s="34">
        <f t="shared" ref="L64:L74" si="12">K64/F64</f>
        <v>1</v>
      </c>
      <c r="M64" s="29">
        <v>13.75</v>
      </c>
    </row>
    <row r="65" spans="1:13" ht="16.350000000000001" x14ac:dyDescent="0.25">
      <c r="A65" s="20">
        <v>3</v>
      </c>
      <c r="B65" s="18" t="s">
        <v>71</v>
      </c>
      <c r="C65" s="18">
        <v>405</v>
      </c>
      <c r="D65" s="22" t="s">
        <v>67</v>
      </c>
      <c r="E65" s="22" t="s">
        <v>64</v>
      </c>
      <c r="F65" s="23">
        <v>21</v>
      </c>
      <c r="G65" s="20">
        <v>17</v>
      </c>
      <c r="H65" s="20">
        <v>21</v>
      </c>
      <c r="I65" s="20">
        <v>21</v>
      </c>
      <c r="J65" s="20">
        <v>20</v>
      </c>
      <c r="K65" s="33">
        <f t="shared" si="11"/>
        <v>19.75</v>
      </c>
      <c r="L65" s="34">
        <f t="shared" si="12"/>
        <v>0.94047619047619047</v>
      </c>
      <c r="M65" s="29">
        <v>16.25</v>
      </c>
    </row>
    <row r="66" spans="1:13" ht="16.350000000000001" x14ac:dyDescent="0.25">
      <c r="A66" s="20">
        <v>4</v>
      </c>
      <c r="B66" s="18" t="s">
        <v>72</v>
      </c>
      <c r="C66" s="18">
        <v>406</v>
      </c>
      <c r="D66" s="22" t="s">
        <v>67</v>
      </c>
      <c r="E66" s="22" t="s">
        <v>68</v>
      </c>
      <c r="F66" s="23">
        <v>28</v>
      </c>
      <c r="G66" s="20">
        <v>28</v>
      </c>
      <c r="H66" s="20">
        <v>27</v>
      </c>
      <c r="I66" s="20">
        <v>27</v>
      </c>
      <c r="J66" s="20">
        <v>28</v>
      </c>
      <c r="K66" s="33">
        <f t="shared" si="11"/>
        <v>27.5</v>
      </c>
      <c r="L66" s="34">
        <f t="shared" si="12"/>
        <v>0.9821428571428571</v>
      </c>
      <c r="M66" s="33">
        <v>13.75</v>
      </c>
    </row>
    <row r="67" spans="1:13" ht="16.350000000000001" x14ac:dyDescent="0.25">
      <c r="A67" s="20">
        <v>5</v>
      </c>
      <c r="B67" s="18" t="s">
        <v>73</v>
      </c>
      <c r="C67" s="18">
        <v>407</v>
      </c>
      <c r="D67" s="22" t="s">
        <v>74</v>
      </c>
      <c r="E67" s="22" t="s">
        <v>70</v>
      </c>
      <c r="F67" s="23">
        <v>25</v>
      </c>
      <c r="G67" s="20">
        <v>23</v>
      </c>
      <c r="H67" s="20">
        <v>23</v>
      </c>
      <c r="I67" s="20">
        <v>23</v>
      </c>
      <c r="J67" s="20">
        <v>24</v>
      </c>
      <c r="K67" s="33">
        <f t="shared" si="11"/>
        <v>23.25</v>
      </c>
      <c r="L67" s="34">
        <f t="shared" si="12"/>
        <v>0.93</v>
      </c>
      <c r="M67" s="29">
        <v>16.25</v>
      </c>
    </row>
    <row r="68" spans="1:13" ht="16.350000000000001" x14ac:dyDescent="0.25">
      <c r="A68" s="20">
        <v>6</v>
      </c>
      <c r="B68" s="18" t="s">
        <v>75</v>
      </c>
      <c r="C68" s="18">
        <v>408</v>
      </c>
      <c r="D68" s="22" t="s">
        <v>76</v>
      </c>
      <c r="E68" s="22" t="s">
        <v>77</v>
      </c>
      <c r="F68" s="23">
        <v>24</v>
      </c>
      <c r="G68" s="20">
        <v>23</v>
      </c>
      <c r="H68" s="20">
        <v>22</v>
      </c>
      <c r="I68" s="20">
        <v>24</v>
      </c>
      <c r="J68" s="20">
        <v>24</v>
      </c>
      <c r="K68" s="33">
        <f t="shared" si="11"/>
        <v>23.25</v>
      </c>
      <c r="L68" s="34">
        <f t="shared" si="12"/>
        <v>0.96875</v>
      </c>
      <c r="M68" s="29">
        <v>15</v>
      </c>
    </row>
    <row r="69" spans="1:13" ht="16.350000000000001" x14ac:dyDescent="0.25">
      <c r="A69" s="20">
        <v>7</v>
      </c>
      <c r="B69" s="18" t="s">
        <v>78</v>
      </c>
      <c r="C69" s="18">
        <v>409</v>
      </c>
      <c r="D69" s="22" t="s">
        <v>67</v>
      </c>
      <c r="E69" s="22" t="s">
        <v>79</v>
      </c>
      <c r="F69" s="23">
        <v>21</v>
      </c>
      <c r="G69" s="20">
        <v>18</v>
      </c>
      <c r="H69" s="20">
        <v>19</v>
      </c>
      <c r="I69" s="20">
        <v>18</v>
      </c>
      <c r="J69" s="20">
        <v>19</v>
      </c>
      <c r="K69" s="33">
        <f t="shared" si="11"/>
        <v>18.5</v>
      </c>
      <c r="L69" s="34">
        <f t="shared" si="12"/>
        <v>0.88095238095238093</v>
      </c>
      <c r="M69" s="29">
        <v>17.5</v>
      </c>
    </row>
    <row r="70" spans="1:13" ht="16.350000000000001" x14ac:dyDescent="0.25">
      <c r="A70" s="20">
        <v>8</v>
      </c>
      <c r="B70" s="18" t="s">
        <v>80</v>
      </c>
      <c r="C70" s="18">
        <v>410</v>
      </c>
      <c r="D70" s="22" t="s">
        <v>67</v>
      </c>
      <c r="E70" s="22" t="s">
        <v>79</v>
      </c>
      <c r="F70" s="23">
        <v>24</v>
      </c>
      <c r="G70" s="20">
        <v>23</v>
      </c>
      <c r="H70" s="20">
        <v>24</v>
      </c>
      <c r="I70" s="20">
        <v>24</v>
      </c>
      <c r="J70" s="20">
        <v>24</v>
      </c>
      <c r="K70" s="33">
        <f t="shared" si="11"/>
        <v>23.75</v>
      </c>
      <c r="L70" s="34">
        <f t="shared" si="12"/>
        <v>0.98958333333333337</v>
      </c>
      <c r="M70" s="29">
        <v>11.25</v>
      </c>
    </row>
    <row r="71" spans="1:13" ht="16.350000000000001" x14ac:dyDescent="0.25">
      <c r="A71" s="20">
        <v>9</v>
      </c>
      <c r="B71" s="18" t="s">
        <v>81</v>
      </c>
      <c r="C71" s="18">
        <v>411</v>
      </c>
      <c r="D71" s="22" t="s">
        <v>67</v>
      </c>
      <c r="E71" s="22" t="s">
        <v>79</v>
      </c>
      <c r="F71" s="23">
        <v>25</v>
      </c>
      <c r="G71" s="20">
        <v>18</v>
      </c>
      <c r="H71" s="20">
        <v>23</v>
      </c>
      <c r="I71" s="20">
        <v>23</v>
      </c>
      <c r="J71" s="20">
        <v>23</v>
      </c>
      <c r="K71" s="33">
        <f t="shared" si="11"/>
        <v>21.75</v>
      </c>
      <c r="L71" s="34">
        <f t="shared" si="12"/>
        <v>0.87</v>
      </c>
      <c r="M71" s="29">
        <v>17.5</v>
      </c>
    </row>
    <row r="72" spans="1:13" ht="16.350000000000001" x14ac:dyDescent="0.25">
      <c r="A72" s="20">
        <v>10</v>
      </c>
      <c r="B72" s="18" t="s">
        <v>82</v>
      </c>
      <c r="C72" s="18">
        <v>412</v>
      </c>
      <c r="D72" s="22" t="s">
        <v>67</v>
      </c>
      <c r="E72" s="22" t="s">
        <v>83</v>
      </c>
      <c r="F72" s="23">
        <v>19</v>
      </c>
      <c r="G72" s="20">
        <v>18</v>
      </c>
      <c r="H72" s="20">
        <v>18</v>
      </c>
      <c r="I72" s="20">
        <v>18</v>
      </c>
      <c r="J72" s="20">
        <v>17</v>
      </c>
      <c r="K72" s="33">
        <f t="shared" si="11"/>
        <v>17.75</v>
      </c>
      <c r="L72" s="34">
        <f t="shared" si="12"/>
        <v>0.93421052631578949</v>
      </c>
      <c r="M72" s="29">
        <v>15</v>
      </c>
    </row>
    <row r="73" spans="1:13" ht="16.350000000000001" x14ac:dyDescent="0.25">
      <c r="A73" s="20">
        <v>11</v>
      </c>
      <c r="B73" s="18" t="s">
        <v>84</v>
      </c>
      <c r="C73" s="18">
        <v>413</v>
      </c>
      <c r="D73" s="22" t="s">
        <v>76</v>
      </c>
      <c r="E73" s="22" t="s">
        <v>68</v>
      </c>
      <c r="F73" s="23">
        <v>23</v>
      </c>
      <c r="G73" s="20">
        <v>18</v>
      </c>
      <c r="H73" s="20">
        <v>23</v>
      </c>
      <c r="I73" s="20">
        <v>23</v>
      </c>
      <c r="J73" s="20">
        <v>23</v>
      </c>
      <c r="K73" s="33">
        <f t="shared" si="11"/>
        <v>21.75</v>
      </c>
      <c r="L73" s="34">
        <f t="shared" si="12"/>
        <v>0.94565217391304346</v>
      </c>
      <c r="M73" s="29">
        <v>15</v>
      </c>
    </row>
    <row r="74" spans="1:13" ht="16.350000000000001" x14ac:dyDescent="0.25">
      <c r="A74" s="20">
        <v>12</v>
      </c>
      <c r="B74" s="18" t="s">
        <v>85</v>
      </c>
      <c r="C74" s="18">
        <v>414</v>
      </c>
      <c r="D74" s="22" t="s">
        <v>67</v>
      </c>
      <c r="E74" s="22" t="s">
        <v>68</v>
      </c>
      <c r="F74" s="23">
        <f>D74-E74</f>
        <v>27</v>
      </c>
      <c r="G74" s="20">
        <v>24</v>
      </c>
      <c r="H74" s="20">
        <v>24</v>
      </c>
      <c r="I74" s="20">
        <v>23</v>
      </c>
      <c r="J74" s="20">
        <v>24</v>
      </c>
      <c r="K74" s="33">
        <v>26.3</v>
      </c>
      <c r="L74" s="34">
        <f t="shared" si="12"/>
        <v>0.97407407407407409</v>
      </c>
      <c r="M74" s="29">
        <v>11.25</v>
      </c>
    </row>
    <row r="75" spans="1:13" ht="15.75" x14ac:dyDescent="0.25">
      <c r="A75" s="85" t="s">
        <v>65</v>
      </c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7"/>
    </row>
    <row r="76" spans="1:13" ht="15.75" x14ac:dyDescent="0.25">
      <c r="A76" s="82" t="s">
        <v>2</v>
      </c>
      <c r="B76" s="82" t="s">
        <v>3</v>
      </c>
      <c r="C76" s="82" t="s">
        <v>4</v>
      </c>
      <c r="D76" s="82" t="s">
        <v>5</v>
      </c>
      <c r="E76" s="82" t="s">
        <v>6</v>
      </c>
      <c r="F76" s="82" t="s">
        <v>7</v>
      </c>
      <c r="G76" s="3">
        <v>11.07</v>
      </c>
      <c r="H76" s="3">
        <v>11.0928</v>
      </c>
      <c r="I76" s="3">
        <v>11.1</v>
      </c>
      <c r="J76" s="3">
        <v>11.11</v>
      </c>
      <c r="K76" s="24" t="s">
        <v>8</v>
      </c>
      <c r="L76" s="24" t="s">
        <v>9</v>
      </c>
      <c r="M76" s="31" t="s">
        <v>10</v>
      </c>
    </row>
    <row r="77" spans="1:13" ht="17.55" x14ac:dyDescent="0.25">
      <c r="A77" s="11">
        <f t="shared" ref="A77:A85" si="13">ROW()-4</f>
        <v>73</v>
      </c>
      <c r="B77" s="8" t="s">
        <v>86</v>
      </c>
      <c r="C77" s="35">
        <v>604</v>
      </c>
      <c r="D77" s="22" t="s">
        <v>87</v>
      </c>
      <c r="E77" s="22" t="s">
        <v>70</v>
      </c>
      <c r="F77" s="35">
        <v>30</v>
      </c>
      <c r="G77" s="20">
        <v>28</v>
      </c>
      <c r="H77" s="71" t="s">
        <v>106</v>
      </c>
      <c r="I77" s="20">
        <v>30</v>
      </c>
      <c r="J77" s="20">
        <v>23</v>
      </c>
      <c r="K77" s="36">
        <f>AVERAGE(G77,H78,I77,28)</f>
        <v>28</v>
      </c>
      <c r="L77" s="27">
        <f>K77/F77</f>
        <v>0.93333333333333335</v>
      </c>
      <c r="M77" s="29">
        <v>20</v>
      </c>
    </row>
    <row r="78" spans="1:13" ht="17.55" x14ac:dyDescent="0.25">
      <c r="A78" s="11">
        <f t="shared" si="13"/>
        <v>74</v>
      </c>
      <c r="B78" s="8" t="s">
        <v>88</v>
      </c>
      <c r="C78" s="35">
        <v>605</v>
      </c>
      <c r="D78" s="22" t="s">
        <v>89</v>
      </c>
      <c r="E78" s="22" t="s">
        <v>68</v>
      </c>
      <c r="F78" s="35">
        <v>28</v>
      </c>
      <c r="G78" s="20">
        <v>25</v>
      </c>
      <c r="H78" s="20">
        <v>26</v>
      </c>
      <c r="I78" s="20">
        <v>27</v>
      </c>
      <c r="J78" s="20">
        <v>28</v>
      </c>
      <c r="K78" s="36">
        <f>AVERAGE(G78,H79,I78,26)</f>
        <v>26</v>
      </c>
      <c r="L78" s="27">
        <f t="shared" ref="L78:L84" si="14">K78/F78</f>
        <v>0.9285714285714286</v>
      </c>
      <c r="M78" s="29">
        <v>17.5</v>
      </c>
    </row>
    <row r="79" spans="1:13" ht="17.55" x14ac:dyDescent="0.25">
      <c r="A79" s="11">
        <f t="shared" si="13"/>
        <v>75</v>
      </c>
      <c r="B79" s="8" t="s">
        <v>90</v>
      </c>
      <c r="C79" s="35">
        <v>606</v>
      </c>
      <c r="D79" s="22" t="s">
        <v>89</v>
      </c>
      <c r="E79" s="22" t="s">
        <v>70</v>
      </c>
      <c r="F79" s="35">
        <v>29</v>
      </c>
      <c r="G79" s="20">
        <v>27</v>
      </c>
      <c r="H79" s="20">
        <v>26</v>
      </c>
      <c r="I79" s="20">
        <v>26</v>
      </c>
      <c r="J79" s="20">
        <v>25</v>
      </c>
      <c r="K79" s="36">
        <f>AVERAGE(G79,H80,I79,29)</f>
        <v>28.25</v>
      </c>
      <c r="L79" s="27">
        <f t="shared" si="14"/>
        <v>0.97413793103448276</v>
      </c>
      <c r="M79" s="29">
        <v>17.5</v>
      </c>
    </row>
    <row r="80" spans="1:13" ht="17.55" x14ac:dyDescent="0.25">
      <c r="A80" s="11">
        <f t="shared" si="13"/>
        <v>76</v>
      </c>
      <c r="B80" s="8" t="s">
        <v>91</v>
      </c>
      <c r="C80" s="35">
        <v>607</v>
      </c>
      <c r="D80" s="22" t="s">
        <v>89</v>
      </c>
      <c r="E80" s="22" t="s">
        <v>70</v>
      </c>
      <c r="F80" s="35">
        <v>29</v>
      </c>
      <c r="G80" s="20">
        <v>27</v>
      </c>
      <c r="H80" s="20">
        <v>31</v>
      </c>
      <c r="I80" s="20">
        <v>25</v>
      </c>
      <c r="J80" s="20">
        <v>26</v>
      </c>
      <c r="K80" s="36">
        <f>AVERAGE(G80,H81,I80,22)</f>
        <v>25.25</v>
      </c>
      <c r="L80" s="27">
        <f t="shared" si="14"/>
        <v>0.87068965517241381</v>
      </c>
      <c r="M80" s="29">
        <v>15</v>
      </c>
    </row>
    <row r="81" spans="1:13" ht="17.55" x14ac:dyDescent="0.25">
      <c r="A81" s="11">
        <f t="shared" si="13"/>
        <v>77</v>
      </c>
      <c r="B81" s="8" t="s">
        <v>92</v>
      </c>
      <c r="C81" s="35">
        <v>608</v>
      </c>
      <c r="D81" s="35">
        <v>31</v>
      </c>
      <c r="E81" s="22" t="s">
        <v>77</v>
      </c>
      <c r="F81" s="35">
        <v>27</v>
      </c>
      <c r="G81" s="20">
        <v>23</v>
      </c>
      <c r="H81" s="20">
        <v>27</v>
      </c>
      <c r="I81" s="20">
        <v>27</v>
      </c>
      <c r="J81" s="20">
        <v>25</v>
      </c>
      <c r="K81" s="36">
        <f>AVERAGE(G81,H82,I81,24)</f>
        <v>24.75</v>
      </c>
      <c r="L81" s="27">
        <f t="shared" si="14"/>
        <v>0.91666666666666663</v>
      </c>
      <c r="M81" s="29">
        <v>18.75</v>
      </c>
    </row>
    <row r="82" spans="1:13" ht="17.55" x14ac:dyDescent="0.25">
      <c r="A82" s="11">
        <f t="shared" si="13"/>
        <v>78</v>
      </c>
      <c r="B82" s="8" t="s">
        <v>93</v>
      </c>
      <c r="C82" s="35">
        <v>609</v>
      </c>
      <c r="D82" s="22" t="s">
        <v>87</v>
      </c>
      <c r="E82" s="22" t="s">
        <v>94</v>
      </c>
      <c r="F82" s="35">
        <v>25</v>
      </c>
      <c r="G82" s="20">
        <v>22</v>
      </c>
      <c r="H82" s="20">
        <v>25</v>
      </c>
      <c r="I82" s="20">
        <v>25</v>
      </c>
      <c r="J82" s="20">
        <v>25</v>
      </c>
      <c r="K82" s="36">
        <f>AVERAGE(G82,H83,I82,23)</f>
        <v>24</v>
      </c>
      <c r="L82" s="27">
        <f t="shared" si="14"/>
        <v>0.96</v>
      </c>
      <c r="M82" s="29">
        <v>17.5</v>
      </c>
    </row>
    <row r="83" spans="1:13" ht="17.55" x14ac:dyDescent="0.25">
      <c r="A83" s="11">
        <f t="shared" si="13"/>
        <v>79</v>
      </c>
      <c r="B83" s="8" t="s">
        <v>95</v>
      </c>
      <c r="C83" s="35">
        <v>610</v>
      </c>
      <c r="D83" s="22" t="s">
        <v>87</v>
      </c>
      <c r="E83" s="22" t="s">
        <v>68</v>
      </c>
      <c r="F83" s="35">
        <v>29</v>
      </c>
      <c r="G83" s="20">
        <v>25</v>
      </c>
      <c r="H83" s="20">
        <v>26</v>
      </c>
      <c r="I83" s="20">
        <v>27</v>
      </c>
      <c r="J83" s="20">
        <v>18</v>
      </c>
      <c r="K83" s="36">
        <f>AVERAGE(G83,H84,I83,25)</f>
        <v>23.5</v>
      </c>
      <c r="L83" s="27">
        <f t="shared" si="14"/>
        <v>0.81034482758620685</v>
      </c>
      <c r="M83" s="29">
        <v>20</v>
      </c>
    </row>
    <row r="84" spans="1:13" ht="17.55" x14ac:dyDescent="0.25">
      <c r="A84" s="11">
        <f t="shared" si="13"/>
        <v>80</v>
      </c>
      <c r="B84" s="8" t="s">
        <v>96</v>
      </c>
      <c r="C84" s="35">
        <v>611</v>
      </c>
      <c r="D84" s="22" t="s">
        <v>89</v>
      </c>
      <c r="E84" s="22" t="s">
        <v>97</v>
      </c>
      <c r="F84" s="35">
        <v>18</v>
      </c>
      <c r="G84" s="20">
        <v>15</v>
      </c>
      <c r="H84" s="20">
        <v>17</v>
      </c>
      <c r="I84" s="20">
        <v>17</v>
      </c>
      <c r="J84" s="20">
        <v>16</v>
      </c>
      <c r="K84" s="36">
        <v>16.25</v>
      </c>
      <c r="L84" s="27">
        <f t="shared" si="14"/>
        <v>0.90277777777777779</v>
      </c>
      <c r="M84" s="29">
        <v>18.75</v>
      </c>
    </row>
    <row r="85" spans="1:13" ht="17.55" x14ac:dyDescent="0.25">
      <c r="A85" s="11">
        <f t="shared" si="13"/>
        <v>81</v>
      </c>
      <c r="B85" s="8" t="s">
        <v>98</v>
      </c>
      <c r="C85" s="35">
        <v>612</v>
      </c>
      <c r="D85" s="22" t="s">
        <v>89</v>
      </c>
      <c r="E85" s="22" t="s">
        <v>79</v>
      </c>
      <c r="F85" s="35">
        <v>25</v>
      </c>
      <c r="G85" s="20">
        <v>23</v>
      </c>
      <c r="H85" s="20">
        <v>25</v>
      </c>
      <c r="I85" s="20">
        <v>25</v>
      </c>
      <c r="J85" s="20">
        <v>21</v>
      </c>
      <c r="K85" s="36">
        <v>23.75</v>
      </c>
      <c r="L85" s="27">
        <v>0.95</v>
      </c>
      <c r="M85" s="29">
        <v>18.75</v>
      </c>
    </row>
  </sheetData>
  <mergeCells count="16">
    <mergeCell ref="J54:J60"/>
    <mergeCell ref="A48:M48"/>
    <mergeCell ref="A61:M61"/>
    <mergeCell ref="A75:M75"/>
    <mergeCell ref="A1:M2"/>
    <mergeCell ref="A3:M3"/>
    <mergeCell ref="A17:M17"/>
    <mergeCell ref="A33:M33"/>
    <mergeCell ref="I5:I16"/>
    <mergeCell ref="J5:J6"/>
    <mergeCell ref="J9:J11"/>
    <mergeCell ref="H19:H20"/>
    <mergeCell ref="H24:H32"/>
    <mergeCell ref="I35:I47"/>
    <mergeCell ref="J50:J51"/>
    <mergeCell ref="H43:H45"/>
  </mergeCells>
  <phoneticPr fontId="1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电信</vt:lpstr>
      <vt:lpstr>文法</vt:lpstr>
      <vt:lpstr>机电</vt:lpstr>
      <vt:lpstr>建工</vt:lpstr>
      <vt:lpstr>基础20</vt:lpstr>
      <vt:lpstr>基础21</vt:lpstr>
      <vt:lpstr>全校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2020-10-15T23:23:00Z</cp:lastPrinted>
  <dcterms:created xsi:type="dcterms:W3CDTF">2018-04-01T10:15:00Z</dcterms:created>
  <dcterms:modified xsi:type="dcterms:W3CDTF">2021-11-22T15:10:58Z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DED38ABD5954445CAB03F2E35CF1C76D</vt:lpwstr>
  </property>
</Properties>
</file>